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hmetali.kabalak\Downloads\"/>
    </mc:Choice>
  </mc:AlternateContent>
  <bookViews>
    <workbookView xWindow="0" yWindow="0" windowWidth="28800" windowHeight="11775" tabRatio="562" firstSheet="1" activeTab="1"/>
  </bookViews>
  <sheets>
    <sheet name="Grafik1" sheetId="16" state="hidden" r:id="rId1"/>
    <sheet name="VATANDAŞ" sheetId="11" r:id="rId2"/>
    <sheet name="Sayfa5" sheetId="17" state="hidden" r:id="rId3"/>
    <sheet name="Sayfa1" sheetId="12" state="hidden" r:id="rId4"/>
    <sheet name="Sayfa2" sheetId="13" state="hidden" r:id="rId5"/>
    <sheet name="Sayfa3" sheetId="14" state="hidden" r:id="rId6"/>
    <sheet name="Sayfa4" sheetId="15" state="hidden" r:id="rId7"/>
  </sheets>
  <definedNames>
    <definedName name="_xlnm.Print_Area" localSheetId="1">VATANDAŞ!$A$1:$Q$52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5" l="1"/>
  <c r="R49" i="11"/>
  <c r="R47" i="11"/>
  <c r="T42" i="11"/>
  <c r="S42" i="11"/>
  <c r="R41" i="11"/>
  <c r="T40" i="11"/>
  <c r="S40" i="11"/>
  <c r="R39" i="11"/>
  <c r="T38" i="11"/>
  <c r="S38" i="11"/>
  <c r="R37" i="11"/>
  <c r="T36" i="11"/>
  <c r="S36" i="11"/>
  <c r="T35" i="11"/>
  <c r="S35" i="11"/>
  <c r="R35" i="11"/>
  <c r="T34" i="11"/>
  <c r="S34" i="11"/>
  <c r="R34" i="11"/>
  <c r="T33" i="11"/>
  <c r="S33" i="11"/>
  <c r="R33" i="11"/>
  <c r="R32" i="11"/>
  <c r="T31" i="11"/>
  <c r="S31" i="11"/>
  <c r="T30" i="11"/>
  <c r="S30" i="11"/>
  <c r="R30" i="11"/>
  <c r="R29" i="11"/>
  <c r="T26" i="11"/>
  <c r="S26" i="11"/>
  <c r="R25" i="11"/>
  <c r="T24" i="11"/>
  <c r="S24" i="11"/>
  <c r="R23" i="11"/>
  <c r="T22" i="11"/>
  <c r="S22" i="11"/>
  <c r="R21" i="11"/>
  <c r="T20" i="11"/>
  <c r="S20" i="11"/>
  <c r="T19" i="11"/>
  <c r="S19" i="11"/>
  <c r="R19" i="11"/>
  <c r="T18" i="11"/>
  <c r="S18" i="11"/>
  <c r="R18" i="11"/>
  <c r="R17" i="11"/>
  <c r="T16" i="11"/>
  <c r="S16" i="11"/>
  <c r="T15" i="11"/>
  <c r="S15" i="11"/>
  <c r="R15" i="11"/>
  <c r="R14" i="11"/>
  <c r="T13" i="11"/>
  <c r="S13" i="11"/>
  <c r="T12" i="11"/>
  <c r="S12" i="11"/>
  <c r="R12" i="11"/>
  <c r="R11" i="11"/>
  <c r="S28" i="11" l="1"/>
  <c r="S45" i="11"/>
  <c r="T28" i="11"/>
  <c r="T45" i="11"/>
  <c r="R44" i="11"/>
  <c r="R27" i="11"/>
  <c r="R50" i="11"/>
  <c r="P3" i="11" l="1"/>
  <c r="P4" i="11" s="1"/>
  <c r="P5" i="11" s="1"/>
</calcChain>
</file>

<file path=xl/sharedStrings.xml><?xml version="1.0" encoding="utf-8"?>
<sst xmlns="http://schemas.openxmlformats.org/spreadsheetml/2006/main" count="90" uniqueCount="85">
  <si>
    <t xml:space="preserve"> </t>
  </si>
  <si>
    <t>Genel Kayıt No</t>
  </si>
  <si>
    <t>Tahsil Formu Sıra No</t>
  </si>
  <si>
    <t>Hayvan Sahibi</t>
  </si>
  <si>
    <t xml:space="preserve">Ücret KDV'siz  (TL)   </t>
  </si>
  <si>
    <t>KDV Miktarı (TL)</t>
  </si>
  <si>
    <t>KDV'li Toplam (TL)</t>
  </si>
  <si>
    <t>Ödeme şekli</t>
  </si>
  <si>
    <t>Peşin</t>
  </si>
  <si>
    <t xml:space="preserve">   </t>
  </si>
  <si>
    <t>Banka Hesabı</t>
  </si>
  <si>
    <t>Telefon / Faks</t>
  </si>
  <si>
    <t>Açıklama</t>
  </si>
  <si>
    <t>Bakt.Hesap</t>
  </si>
  <si>
    <t>Adet</t>
  </si>
  <si>
    <t>BAKTERİYOLOJİ LAB. 1</t>
  </si>
  <si>
    <t>KANATLI HAS. TEŞ. LAB. 2</t>
  </si>
  <si>
    <t>TOKSİKOLOJİ LAB. 3</t>
  </si>
  <si>
    <t>Knt.Hesap</t>
  </si>
  <si>
    <t>Tok.Hesap</t>
  </si>
  <si>
    <t>Listeria spp</t>
  </si>
  <si>
    <t>*Aflatoksin B1, B2, G1, G2  HPLC</t>
  </si>
  <si>
    <t>Bakteri İzolasyon ve</t>
  </si>
  <si>
    <t>Pestisitler (4 grup) GC-MS</t>
  </si>
  <si>
    <t>İdentifikasyonu</t>
  </si>
  <si>
    <t>Mastitis izolasyon identifikasyon ve antibiyogram</t>
  </si>
  <si>
    <t>İLAÇ KALİTE</t>
  </si>
  <si>
    <t>Botilusmus Muayenesi</t>
  </si>
  <si>
    <t xml:space="preserve">Tek etken madde analizi (İthalat ve Satış İzni) </t>
  </si>
  <si>
    <t>*Brusellozis RBPT</t>
  </si>
  <si>
    <t>Sığırlarda Campylobacter fetus İzolasyon ve İdent.</t>
  </si>
  <si>
    <t xml:space="preserve">Her bir fiziksel test için  (ph*) </t>
  </si>
  <si>
    <t>Paratüberkülozis ELISA</t>
  </si>
  <si>
    <t>Her bir fiziksel test için (pH, nem, viskozite, yoğunluk, kırılganlık, sertlik, görünüm vb.)</t>
  </si>
  <si>
    <t>Amerikan Yavru Çürüklüğü</t>
  </si>
  <si>
    <t>*Damızlık Kanatlı İşletmeleri Sert.na Esas Sağlık Kont.</t>
  </si>
  <si>
    <t>Su içeriği (Karl Fischer)</t>
  </si>
  <si>
    <t>Brucellosis CFT</t>
  </si>
  <si>
    <t xml:space="preserve"> Kuluçkahane Kanatlı İşletmeleri Sert.na Esas Sağlık Kont.</t>
  </si>
  <si>
    <t xml:space="preserve">*Tek etken madde analizi (İthalat ve Satış İzni) </t>
  </si>
  <si>
    <t>Vir.Hesap   Prz.Hesap</t>
  </si>
  <si>
    <t>VİROLOJİ LAB. 5</t>
  </si>
  <si>
    <t>PARAZİTOLOJİ LAB. 6</t>
  </si>
  <si>
    <t>PATOLOJİ LAB. 7</t>
  </si>
  <si>
    <t>Pat.Hesap</t>
  </si>
  <si>
    <r>
      <rPr>
        <sz val="10"/>
        <rFont val="Times New Roman"/>
        <family val="1"/>
        <charset val="162"/>
      </rPr>
      <t xml:space="preserve">IBR </t>
    </r>
    <r>
      <rPr>
        <b/>
        <sz val="10"/>
        <rFont val="Times New Roman"/>
        <family val="1"/>
        <charset val="162"/>
      </rPr>
      <t xml:space="preserve"> gB</t>
    </r>
    <r>
      <rPr>
        <sz val="10"/>
        <rFont val="Times New Roman"/>
        <family val="1"/>
        <charset val="162"/>
      </rPr>
      <t xml:space="preserve"> Antikor ELİSA</t>
    </r>
  </si>
  <si>
    <t>Trichomoniasis Yön.den Prep.-Vag. Yıkantı Mua.</t>
  </si>
  <si>
    <t>Histopatolojik Muayene       HE Boyama</t>
  </si>
  <si>
    <t>*BVD Antijen ELISA</t>
  </si>
  <si>
    <t>Gaitada helmint yumurtası / protozoon oocyst'i aranması (Flotasyon)</t>
  </si>
  <si>
    <t>İhrak Fırını (Büyükbaş hayvan)</t>
  </si>
  <si>
    <t>BVD Antikor ELISA</t>
  </si>
  <si>
    <t>Gaita ve Organda Natif Muayene</t>
  </si>
  <si>
    <t>İhrak Fırını diğerleri (0,25 m3)</t>
  </si>
  <si>
    <t>*EBL Antikor ELISA</t>
  </si>
  <si>
    <t xml:space="preserve">Gaitada Trematod Yumurtaları Aranması (SEDİMENTASYON) </t>
  </si>
  <si>
    <t>İhrak Fırını (Kanatlı)</t>
  </si>
  <si>
    <t>Makroskopik Parazitolojik Muayene</t>
  </si>
  <si>
    <t>İhrak Fırını (Küçükbaş Hayvan)</t>
  </si>
  <si>
    <r>
      <rPr>
        <sz val="10"/>
        <rFont val="Times New Roman"/>
        <family val="1"/>
        <charset val="162"/>
      </rPr>
      <t xml:space="preserve">IBR </t>
    </r>
    <r>
      <rPr>
        <b/>
        <sz val="12"/>
        <rFont val="Times New Roman"/>
        <family val="1"/>
        <charset val="162"/>
      </rPr>
      <t>gE</t>
    </r>
    <r>
      <rPr>
        <sz val="10"/>
        <rFont val="Times New Roman"/>
        <family val="1"/>
        <charset val="162"/>
      </rPr>
      <t xml:space="preserve"> Antikor ELISA</t>
    </r>
  </si>
  <si>
    <t>İhrak Fırını (Kedi-Köpek)</t>
  </si>
  <si>
    <t>Pestivirus (Bordor Disease) Antikor ELISA</t>
  </si>
  <si>
    <t>Border Disease (Antijen)</t>
  </si>
  <si>
    <t>Mavi Dil-Antikor</t>
  </si>
  <si>
    <t>MOLEKÜLER MİK. LAB. 4</t>
  </si>
  <si>
    <t>Mol.Hesap</t>
  </si>
  <si>
    <t>Mavi Dil teşhisi</t>
  </si>
  <si>
    <t>Numune Kabul ve Raporlama</t>
  </si>
  <si>
    <t>Real Time PCR/RT-PCR</t>
  </si>
  <si>
    <t xml:space="preserve">Birim Şefi </t>
  </si>
  <si>
    <t>BVD</t>
  </si>
  <si>
    <t xml:space="preserve">Müdür </t>
  </si>
  <si>
    <t>1/1</t>
  </si>
  <si>
    <t>NKRB Kayıt No</t>
  </si>
  <si>
    <t>../…/2025</t>
  </si>
  <si>
    <t>…/…../2025</t>
  </si>
  <si>
    <t>Salmonellalarda ISO 6579'a göre izolasyon</t>
  </si>
  <si>
    <t>Avian Influenza virusu matriks proteinin tanımlanması</t>
  </si>
  <si>
    <t>Newcastle Hastalığı Virusu Fusion Genin Tanımlanması</t>
  </si>
  <si>
    <r>
      <rPr>
        <b/>
        <sz val="10"/>
        <rFont val="Times New Roman"/>
        <family val="1"/>
        <charset val="162"/>
      </rPr>
      <t xml:space="preserve">* </t>
    </r>
    <r>
      <rPr>
        <sz val="10"/>
        <rFont val="Times New Roman"/>
        <family val="1"/>
        <charset val="162"/>
      </rPr>
      <t>M. Gallisepticum      (CRD) Lam Ag Test</t>
    </r>
  </si>
  <si>
    <t>ILT (Enfeksiyöz Laringotrahetis ) Hastalığı Virusu Teşhisi</t>
  </si>
  <si>
    <t>Infeksiyöz Bronşitis (IBV)</t>
  </si>
  <si>
    <t>Avian Encephalomyelitis (AE) / Antikor ELİSA</t>
  </si>
  <si>
    <t>*Her bir fiziksel test için (nem, viskozite, yoğunluk, kırılganlık, sertlik, görünüm vb.)</t>
  </si>
  <si>
    <t xml:space="preserve">BrucellsisTüp Aglutinasyon Testi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</si>
</sst>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TL&quot;;[Red]\-#,##0.00\ &quot;TL&quot;"/>
  </numFmts>
  <fonts count="22" x14ac:knownFonts="1">
    <font>
      <sz val="10"/>
      <name val="Arial"/>
      <charset val="162"/>
    </font>
    <font>
      <b/>
      <sz val="14"/>
      <name val="Arial"/>
      <family val="2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1"/>
      <name val="Times New Roman"/>
      <family val="1"/>
      <charset val="162"/>
    </font>
    <font>
      <b/>
      <sz val="14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11"/>
      <name val="Times New Roman"/>
      <family val="1"/>
      <charset val="162"/>
    </font>
    <font>
      <sz val="10"/>
      <name val="Times New Roman"/>
      <family val="1"/>
      <charset val="162"/>
    </font>
    <font>
      <b/>
      <sz val="8"/>
      <name val="Times New Roman"/>
      <family val="1"/>
      <charset val="162"/>
    </font>
    <font>
      <b/>
      <sz val="10"/>
      <name val="Arial"/>
      <family val="2"/>
      <charset val="162"/>
    </font>
    <font>
      <b/>
      <sz val="9"/>
      <name val="Times New Roman"/>
      <family val="1"/>
      <charset val="162"/>
    </font>
    <font>
      <b/>
      <sz val="7"/>
      <name val="Times New Roman"/>
      <family val="1"/>
      <charset val="162"/>
    </font>
    <font>
      <sz val="8"/>
      <name val="Times New Roman"/>
      <family val="1"/>
      <charset val="162"/>
    </font>
    <font>
      <sz val="11"/>
      <name val="Calibri"/>
      <family val="2"/>
      <charset val="162"/>
    </font>
    <font>
      <i/>
      <sz val="11"/>
      <color rgb="FF7F7F7F"/>
      <name val="Calibri"/>
      <family val="2"/>
      <charset val="162"/>
      <scheme val="minor"/>
    </font>
    <font>
      <sz val="10"/>
      <color rgb="FFFF0000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1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0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0" fontId="20" fillId="0" borderId="15" applyNumberFormat="0" applyFill="0" applyAlignment="0" applyProtection="0"/>
  </cellStyleXfs>
  <cellXfs count="207">
    <xf numFmtId="0" fontId="0" fillId="0" borderId="0" xfId="0"/>
    <xf numFmtId="0" fontId="6" fillId="0" borderId="11" xfId="0" applyFont="1" applyBorder="1" applyAlignment="1">
      <alignment vertical="center" textRotation="90" wrapText="1"/>
    </xf>
    <xf numFmtId="0" fontId="5" fillId="3" borderId="11" xfId="0" applyFont="1" applyFill="1" applyBorder="1" applyAlignment="1">
      <alignment horizontal="center" vertical="top" wrapText="1"/>
    </xf>
    <xf numFmtId="4" fontId="6" fillId="3" borderId="11" xfId="0" applyNumberFormat="1" applyFont="1" applyFill="1" applyBorder="1" applyAlignment="1">
      <alignment horizontal="right" vertical="top" wrapText="1"/>
    </xf>
    <xf numFmtId="0" fontId="2" fillId="3" borderId="0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vertical="top" wrapText="1"/>
    </xf>
    <xf numFmtId="4" fontId="8" fillId="3" borderId="0" xfId="0" applyNumberFormat="1" applyFont="1" applyFill="1" applyBorder="1" applyAlignment="1">
      <alignment horizontal="right" vertical="top" wrapText="1"/>
    </xf>
    <xf numFmtId="0" fontId="6" fillId="3" borderId="0" xfId="0" applyFont="1" applyFill="1" applyBorder="1" applyAlignment="1">
      <alignment horizontal="center" vertical="top" wrapText="1"/>
    </xf>
    <xf numFmtId="0" fontId="6" fillId="3" borderId="11" xfId="0" applyFont="1" applyFill="1" applyBorder="1" applyAlignment="1">
      <alignment vertical="center" textRotation="90" wrapText="1"/>
    </xf>
    <xf numFmtId="0" fontId="5" fillId="3" borderId="14" xfId="0" applyFont="1" applyFill="1" applyBorder="1" applyAlignment="1">
      <alignment horizontal="center" vertical="top" wrapText="1"/>
    </xf>
    <xf numFmtId="0" fontId="6" fillId="3" borderId="11" xfId="0" applyFont="1" applyFill="1" applyBorder="1" applyAlignment="1">
      <alignment horizontal="center"/>
    </xf>
    <xf numFmtId="0" fontId="8" fillId="3" borderId="11" xfId="0" applyFont="1" applyFill="1" applyBorder="1" applyAlignment="1">
      <alignment vertical="top"/>
    </xf>
    <xf numFmtId="0" fontId="8" fillId="3" borderId="10" xfId="0" applyFont="1" applyFill="1" applyBorder="1" applyAlignment="1">
      <alignment horizontal="right" vertical="top"/>
    </xf>
    <xf numFmtId="0" fontId="12" fillId="3" borderId="6" xfId="0" applyFont="1" applyFill="1" applyBorder="1" applyAlignment="1">
      <alignment vertical="top"/>
    </xf>
    <xf numFmtId="0" fontId="0" fillId="3" borderId="0" xfId="0" applyFill="1" applyBorder="1"/>
    <xf numFmtId="0" fontId="8" fillId="3" borderId="0" xfId="0" applyFont="1" applyFill="1" applyBorder="1" applyAlignment="1">
      <alignment wrapText="1"/>
    </xf>
    <xf numFmtId="0" fontId="8" fillId="3" borderId="0" xfId="0" applyFont="1" applyFill="1" applyAlignment="1">
      <alignment wrapText="1"/>
    </xf>
    <xf numFmtId="0" fontId="14" fillId="0" borderId="0" xfId="0" applyFont="1"/>
    <xf numFmtId="0" fontId="9" fillId="3" borderId="0" xfId="0" applyFont="1" applyFill="1" applyBorder="1" applyAlignment="1">
      <alignment vertical="top" wrapText="1"/>
    </xf>
    <xf numFmtId="0" fontId="0" fillId="3" borderId="6" xfId="0" applyFill="1" applyBorder="1"/>
    <xf numFmtId="0" fontId="15" fillId="0" borderId="0" xfId="1"/>
    <xf numFmtId="0" fontId="16" fillId="0" borderId="0" xfId="0" applyFont="1"/>
    <xf numFmtId="0" fontId="0" fillId="0" borderId="0" xfId="0" applyFont="1"/>
    <xf numFmtId="0" fontId="17" fillId="0" borderId="11" xfId="0" applyFont="1" applyBorder="1" applyAlignment="1">
      <alignment horizontal="center"/>
    </xf>
    <xf numFmtId="4" fontId="18" fillId="0" borderId="11" xfId="0" applyNumberFormat="1" applyFont="1" applyBorder="1" applyAlignment="1">
      <alignment horizontal="right"/>
    </xf>
    <xf numFmtId="0" fontId="0" fillId="0" borderId="0" xfId="0" applyBorder="1"/>
    <xf numFmtId="4" fontId="6" fillId="3" borderId="11" xfId="0" applyNumberFormat="1" applyFont="1" applyFill="1" applyBorder="1" applyAlignment="1">
      <alignment vertical="center"/>
    </xf>
    <xf numFmtId="2" fontId="6" fillId="3" borderId="11" xfId="0" applyNumberFormat="1" applyFont="1" applyFill="1" applyBorder="1" applyAlignment="1">
      <alignment horizontal="right" vertical="top" wrapText="1"/>
    </xf>
    <xf numFmtId="4" fontId="17" fillId="0" borderId="14" xfId="0" applyNumberFormat="1" applyFont="1" applyBorder="1" applyAlignment="1">
      <alignment horizontal="right"/>
    </xf>
    <xf numFmtId="0" fontId="8" fillId="3" borderId="0" xfId="0" applyFont="1" applyFill="1" applyBorder="1" applyAlignment="1">
      <alignment horizontal="right" vertical="top" wrapText="1"/>
    </xf>
    <xf numFmtId="0" fontId="17" fillId="0" borderId="11" xfId="0" applyFont="1" applyBorder="1" applyAlignment="1"/>
    <xf numFmtId="4" fontId="17" fillId="0" borderId="11" xfId="0" applyNumberFormat="1" applyFont="1" applyBorder="1" applyAlignment="1">
      <alignment horizontal="right"/>
    </xf>
    <xf numFmtId="0" fontId="17" fillId="0" borderId="11" xfId="0" applyFont="1" applyBorder="1"/>
    <xf numFmtId="4" fontId="18" fillId="3" borderId="11" xfId="0" applyNumberFormat="1" applyFont="1" applyFill="1" applyBorder="1" applyAlignment="1">
      <alignment vertical="center"/>
    </xf>
    <xf numFmtId="4" fontId="3" fillId="4" borderId="11" xfId="0" applyNumberFormat="1" applyFont="1" applyFill="1" applyBorder="1"/>
    <xf numFmtId="4" fontId="17" fillId="0" borderId="11" xfId="0" applyNumberFormat="1" applyFont="1" applyBorder="1"/>
    <xf numFmtId="0" fontId="18" fillId="0" borderId="11" xfId="0" applyFont="1" applyBorder="1"/>
    <xf numFmtId="4" fontId="18" fillId="0" borderId="11" xfId="0" applyNumberFormat="1" applyFont="1" applyBorder="1"/>
    <xf numFmtId="0" fontId="0" fillId="3" borderId="7" xfId="0" applyFill="1" applyBorder="1"/>
    <xf numFmtId="4" fontId="0" fillId="0" borderId="11" xfId="0" applyNumberFormat="1" applyBorder="1"/>
    <xf numFmtId="4" fontId="17" fillId="0" borderId="0" xfId="0" applyNumberFormat="1" applyFont="1"/>
    <xf numFmtId="0" fontId="0" fillId="0" borderId="11" xfId="0" applyBorder="1"/>
    <xf numFmtId="49" fontId="8" fillId="3" borderId="0" xfId="0" applyNumberFormat="1" applyFont="1" applyFill="1" applyAlignment="1">
      <alignment wrapText="1"/>
    </xf>
    <xf numFmtId="0" fontId="13" fillId="0" borderId="0" xfId="0" applyFont="1" applyAlignment="1">
      <alignment horizontal="justify" vertical="center"/>
    </xf>
    <xf numFmtId="0" fontId="4" fillId="0" borderId="0" xfId="0" applyFont="1"/>
    <xf numFmtId="0" fontId="19" fillId="0" borderId="15" xfId="2" applyFont="1"/>
    <xf numFmtId="0" fontId="8" fillId="3" borderId="5" xfId="0" applyFont="1" applyFill="1" applyBorder="1" applyAlignment="1">
      <alignment vertical="top" wrapText="1"/>
    </xf>
    <xf numFmtId="0" fontId="8" fillId="3" borderId="9" xfId="0" applyFont="1" applyFill="1" applyBorder="1" applyAlignment="1">
      <alignment vertical="top" wrapText="1"/>
    </xf>
    <xf numFmtId="0" fontId="5" fillId="0" borderId="11" xfId="0" applyFont="1" applyFill="1" applyBorder="1" applyAlignment="1">
      <alignment horizontal="center" vertical="top" wrapText="1"/>
    </xf>
    <xf numFmtId="4" fontId="6" fillId="3" borderId="11" xfId="0" applyNumberFormat="1" applyFont="1" applyFill="1" applyBorder="1" applyAlignment="1">
      <alignment horizontal="right" vertical="top" wrapText="1"/>
    </xf>
    <xf numFmtId="0" fontId="5" fillId="3" borderId="11" xfId="0" applyFont="1" applyFill="1" applyBorder="1" applyAlignment="1">
      <alignment horizontal="center" vertical="top" wrapText="1"/>
    </xf>
    <xf numFmtId="0" fontId="5" fillId="3" borderId="12" xfId="0" applyFont="1" applyFill="1" applyBorder="1" applyAlignment="1">
      <alignment horizontal="center" vertical="top" wrapText="1"/>
    </xf>
    <xf numFmtId="0" fontId="8" fillId="3" borderId="11" xfId="0" applyFont="1" applyFill="1" applyBorder="1" applyAlignment="1">
      <alignment horizontal="left" vertical="top" wrapText="1"/>
    </xf>
    <xf numFmtId="0" fontId="8" fillId="3" borderId="11" xfId="0" applyFont="1" applyFill="1" applyBorder="1" applyAlignment="1">
      <alignment vertical="top" wrapText="1"/>
    </xf>
    <xf numFmtId="0" fontId="8" fillId="3" borderId="3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0" fontId="8" fillId="3" borderId="8" xfId="0" applyFont="1" applyFill="1" applyBorder="1" applyAlignment="1">
      <alignment horizontal="left" vertical="top" wrapText="1"/>
    </xf>
    <xf numFmtId="0" fontId="8" fillId="3" borderId="9" xfId="0" applyFont="1" applyFill="1" applyBorder="1" applyAlignment="1">
      <alignment horizontal="left" vertical="top" wrapText="1"/>
    </xf>
    <xf numFmtId="0" fontId="21" fillId="3" borderId="11" xfId="0" applyFont="1" applyFill="1" applyBorder="1" applyAlignment="1">
      <alignment vertical="top" wrapText="1"/>
    </xf>
    <xf numFmtId="0" fontId="8" fillId="3" borderId="12" xfId="0" applyFont="1" applyFill="1" applyBorder="1" applyAlignment="1">
      <alignment vertical="top" wrapText="1"/>
    </xf>
    <xf numFmtId="0" fontId="7" fillId="3" borderId="11" xfId="0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right" vertical="top" wrapText="1"/>
    </xf>
    <xf numFmtId="4" fontId="10" fillId="3" borderId="5" xfId="0" applyNumberFormat="1" applyFont="1" applyFill="1" applyBorder="1" applyAlignment="1">
      <alignment horizontal="right" vertical="top" wrapText="1"/>
    </xf>
    <xf numFmtId="4" fontId="10" fillId="3" borderId="8" xfId="0" applyNumberFormat="1" applyFont="1" applyFill="1" applyBorder="1" applyAlignment="1">
      <alignment horizontal="right" vertical="top" wrapText="1"/>
    </xf>
    <xf numFmtId="4" fontId="10" fillId="3" borderId="9" xfId="0" applyNumberFormat="1" applyFont="1" applyFill="1" applyBorder="1" applyAlignment="1">
      <alignment horizontal="right" vertical="top" wrapText="1"/>
    </xf>
    <xf numFmtId="0" fontId="2" fillId="3" borderId="11" xfId="0" applyFont="1" applyFill="1" applyBorder="1" applyAlignment="1">
      <alignment vertical="top" wrapText="1"/>
    </xf>
    <xf numFmtId="4" fontId="6" fillId="3" borderId="5" xfId="0" applyNumberFormat="1" applyFont="1" applyFill="1" applyBorder="1" applyAlignment="1">
      <alignment horizontal="right" vertical="top" wrapText="1"/>
    </xf>
    <xf numFmtId="4" fontId="6" fillId="3" borderId="8" xfId="0" applyNumberFormat="1" applyFont="1" applyFill="1" applyBorder="1" applyAlignment="1">
      <alignment horizontal="right" vertical="top" wrapText="1"/>
    </xf>
    <xf numFmtId="4" fontId="6" fillId="3" borderId="9" xfId="0" applyNumberFormat="1" applyFont="1" applyFill="1" applyBorder="1" applyAlignment="1">
      <alignment horizontal="right" vertical="top" wrapText="1"/>
    </xf>
    <xf numFmtId="0" fontId="5" fillId="3" borderId="11" xfId="0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7" fillId="3" borderId="0" xfId="0" applyFont="1" applyFill="1" applyBorder="1" applyAlignment="1">
      <alignment horizontal="center" vertical="top" wrapText="1"/>
    </xf>
    <xf numFmtId="14" fontId="8" fillId="3" borderId="6" xfId="0" applyNumberFormat="1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14" fontId="0" fillId="3" borderId="0" xfId="0" applyNumberFormat="1" applyFont="1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1" xfId="0" applyFill="1" applyBorder="1" applyAlignment="1">
      <alignment vertical="top" wrapText="1"/>
    </xf>
    <xf numFmtId="0" fontId="0" fillId="3" borderId="8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4" fontId="6" fillId="3" borderId="12" xfId="0" applyNumberFormat="1" applyFont="1" applyFill="1" applyBorder="1" applyAlignment="1">
      <alignment horizontal="right" vertical="top" wrapText="1"/>
    </xf>
    <xf numFmtId="4" fontId="6" fillId="3" borderId="14" xfId="0" applyNumberFormat="1" applyFont="1" applyFill="1" applyBorder="1" applyAlignment="1">
      <alignment horizontal="right" vertical="top" wrapText="1"/>
    </xf>
    <xf numFmtId="0" fontId="8" fillId="3" borderId="2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top" wrapText="1"/>
    </xf>
    <xf numFmtId="0" fontId="8" fillId="3" borderId="8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center" vertical="top" wrapText="1"/>
    </xf>
    <xf numFmtId="0" fontId="8" fillId="3" borderId="10" xfId="0" applyFont="1" applyFill="1" applyBorder="1" applyAlignment="1">
      <alignment vertical="top" wrapText="1"/>
    </xf>
    <xf numFmtId="4" fontId="6" fillId="3" borderId="2" xfId="0" applyNumberFormat="1" applyFont="1" applyFill="1" applyBorder="1" applyAlignment="1">
      <alignment horizontal="right" vertical="top" wrapText="1"/>
    </xf>
    <xf numFmtId="4" fontId="18" fillId="0" borderId="11" xfId="0" applyNumberFormat="1" applyFont="1" applyBorder="1" applyAlignment="1">
      <alignment horizontal="right"/>
    </xf>
    <xf numFmtId="4" fontId="18" fillId="0" borderId="2" xfId="0" applyNumberFormat="1" applyFont="1" applyBorder="1" applyAlignment="1">
      <alignment horizontal="right"/>
    </xf>
    <xf numFmtId="4" fontId="18" fillId="0" borderId="10" xfId="0" applyNumberFormat="1" applyFont="1" applyBorder="1" applyAlignment="1">
      <alignment horizontal="right"/>
    </xf>
    <xf numFmtId="4" fontId="18" fillId="0" borderId="11" xfId="0" applyNumberFormat="1" applyFont="1" applyBorder="1" applyAlignment="1">
      <alignment horizontal="right" wrapText="1"/>
    </xf>
    <xf numFmtId="2" fontId="6" fillId="3" borderId="11" xfId="0" applyNumberFormat="1" applyFont="1" applyFill="1" applyBorder="1" applyAlignment="1">
      <alignment horizontal="right" vertical="top" wrapText="1"/>
    </xf>
    <xf numFmtId="2" fontId="6" fillId="3" borderId="2" xfId="0" applyNumberFormat="1" applyFont="1" applyFill="1" applyBorder="1" applyAlignment="1">
      <alignment horizontal="right" vertical="top" wrapText="1"/>
    </xf>
    <xf numFmtId="2" fontId="6" fillId="3" borderId="10" xfId="0" applyNumberFormat="1" applyFont="1" applyFill="1" applyBorder="1" applyAlignment="1">
      <alignment horizontal="right" vertical="top" wrapText="1"/>
    </xf>
    <xf numFmtId="0" fontId="5" fillId="3" borderId="11" xfId="0" applyFont="1" applyFill="1" applyBorder="1" applyAlignment="1">
      <alignment textRotation="90" wrapText="1"/>
    </xf>
    <xf numFmtId="0" fontId="5" fillId="3" borderId="14" xfId="0" applyFont="1" applyFill="1" applyBorder="1" applyAlignment="1">
      <alignment horizontal="center" vertical="top" wrapText="1"/>
    </xf>
    <xf numFmtId="0" fontId="5" fillId="3" borderId="13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vertical="top" wrapText="1"/>
    </xf>
    <xf numFmtId="0" fontId="8" fillId="3" borderId="0" xfId="0" applyFont="1" applyFill="1" applyBorder="1" applyAlignment="1">
      <alignment vertical="top" wrapText="1"/>
    </xf>
    <xf numFmtId="0" fontId="13" fillId="3" borderId="6" xfId="0" applyFont="1" applyFill="1" applyBorder="1" applyAlignment="1">
      <alignment vertical="top" wrapText="1"/>
    </xf>
    <xf numFmtId="0" fontId="13" fillId="3" borderId="8" xfId="0" applyFont="1" applyFill="1" applyBorder="1" applyAlignment="1">
      <alignment vertical="top" wrapText="1"/>
    </xf>
    <xf numFmtId="0" fontId="8" fillId="3" borderId="4" xfId="0" applyFont="1" applyFill="1" applyBorder="1" applyAlignment="1">
      <alignment wrapText="1"/>
    </xf>
    <xf numFmtId="0" fontId="8" fillId="3" borderId="0" xfId="0" applyFont="1" applyFill="1" applyBorder="1" applyAlignment="1">
      <alignment wrapText="1"/>
    </xf>
    <xf numFmtId="0" fontId="7" fillId="3" borderId="4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vertical="top" wrapText="1"/>
    </xf>
    <xf numFmtId="0" fontId="8" fillId="3" borderId="7" xfId="0" applyFont="1" applyFill="1" applyBorder="1" applyAlignment="1">
      <alignment vertical="top" wrapText="1"/>
    </xf>
    <xf numFmtId="0" fontId="6" fillId="3" borderId="6" xfId="0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11" fillId="3" borderId="12" xfId="0" applyFont="1" applyFill="1" applyBorder="1" applyAlignment="1">
      <alignment horizontal="center" vertical="top" wrapText="1"/>
    </xf>
    <xf numFmtId="0" fontId="11" fillId="3" borderId="14" xfId="0" applyFont="1" applyFill="1" applyBorder="1" applyAlignment="1">
      <alignment horizontal="center" vertical="top" wrapText="1"/>
    </xf>
    <xf numFmtId="0" fontId="8" fillId="3" borderId="11" xfId="0" applyFont="1" applyFill="1" applyBorder="1" applyAlignment="1">
      <alignment horizontal="center" vertical="top" wrapText="1"/>
    </xf>
    <xf numFmtId="0" fontId="3" fillId="3" borderId="11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vertical="top" wrapText="1"/>
    </xf>
    <xf numFmtId="0" fontId="8" fillId="0" borderId="12" xfId="0" applyFont="1" applyFill="1" applyBorder="1" applyAlignment="1">
      <alignment vertical="top" wrapText="1"/>
    </xf>
    <xf numFmtId="4" fontId="6" fillId="0" borderId="12" xfId="0" applyNumberFormat="1" applyFont="1" applyFill="1" applyBorder="1" applyAlignment="1">
      <alignment horizontal="right" vertical="top"/>
    </xf>
    <xf numFmtId="4" fontId="6" fillId="0" borderId="14" xfId="0" applyNumberFormat="1" applyFont="1" applyFill="1" applyBorder="1" applyAlignment="1">
      <alignment horizontal="right" vertical="top"/>
    </xf>
    <xf numFmtId="0" fontId="6" fillId="3" borderId="12" xfId="0" applyFont="1" applyFill="1" applyBorder="1" applyAlignment="1">
      <alignment vertical="center" textRotation="90" wrapText="1"/>
    </xf>
    <xf numFmtId="0" fontId="6" fillId="3" borderId="14" xfId="0" applyFont="1" applyFill="1" applyBorder="1" applyAlignment="1">
      <alignment vertical="center" textRotation="90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" vertical="top" wrapText="1"/>
    </xf>
    <xf numFmtId="0" fontId="5" fillId="3" borderId="12" xfId="0" applyFont="1" applyFill="1" applyBorder="1" applyAlignment="1">
      <alignment vertical="top" wrapText="1"/>
    </xf>
    <xf numFmtId="0" fontId="9" fillId="3" borderId="10" xfId="0" applyFont="1" applyFill="1" applyBorder="1" applyAlignment="1">
      <alignment vertical="top" wrapText="1"/>
    </xf>
    <xf numFmtId="0" fontId="6" fillId="3" borderId="10" xfId="0" applyFont="1" applyFill="1" applyBorder="1" applyAlignment="1">
      <alignment vertical="top" wrapText="1"/>
    </xf>
    <xf numFmtId="0" fontId="2" fillId="3" borderId="11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vertical="top" wrapText="1"/>
    </xf>
    <xf numFmtId="0" fontId="0" fillId="3" borderId="5" xfId="0" applyFill="1" applyBorder="1"/>
    <xf numFmtId="0" fontId="8" fillId="3" borderId="8" xfId="0" applyFont="1" applyFill="1" applyBorder="1" applyAlignment="1">
      <alignment vertical="top" wrapText="1"/>
    </xf>
    <xf numFmtId="0" fontId="0" fillId="3" borderId="9" xfId="0" applyFill="1" applyBorder="1"/>
    <xf numFmtId="0" fontId="8" fillId="3" borderId="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textRotation="90" wrapText="1"/>
    </xf>
    <xf numFmtId="0" fontId="6" fillId="0" borderId="14" xfId="0" applyFont="1" applyBorder="1" applyAlignment="1">
      <alignment vertical="center" textRotation="90" wrapText="1"/>
    </xf>
    <xf numFmtId="0" fontId="2" fillId="0" borderId="11" xfId="0" applyFont="1" applyBorder="1" applyAlignment="1">
      <alignment horizontal="left" vertical="center" textRotation="90" wrapText="1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9" fillId="0" borderId="3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0" borderId="8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left" vertical="top" wrapText="1"/>
    </xf>
    <xf numFmtId="14" fontId="4" fillId="0" borderId="13" xfId="0" applyNumberFormat="1" applyFont="1" applyBorder="1" applyAlignment="1">
      <alignment horizontal="left" vertical="top" wrapText="1"/>
    </xf>
    <xf numFmtId="14" fontId="4" fillId="0" borderId="14" xfId="0" applyNumberFormat="1" applyFont="1" applyBorder="1" applyAlignment="1">
      <alignment horizontal="left" vertical="top" wrapText="1"/>
    </xf>
    <xf numFmtId="0" fontId="3" fillId="0" borderId="11" xfId="0" applyFont="1" applyBorder="1" applyAlignment="1">
      <alignment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12" xfId="0" applyNumberFormat="1" applyFont="1" applyBorder="1" applyAlignment="1">
      <alignment horizontal="left" vertical="top" wrapText="1"/>
    </xf>
    <xf numFmtId="0" fontId="3" fillId="0" borderId="13" xfId="0" applyNumberFormat="1" applyFont="1" applyBorder="1" applyAlignment="1">
      <alignment horizontal="left" vertical="top" wrapText="1"/>
    </xf>
    <xf numFmtId="0" fontId="3" fillId="0" borderId="14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4" fillId="0" borderId="1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3" fillId="0" borderId="3" xfId="0" applyNumberFormat="1" applyFont="1" applyBorder="1" applyAlignment="1">
      <alignment horizontal="center" vertical="top" wrapText="1"/>
    </xf>
    <xf numFmtId="0" fontId="3" fillId="0" borderId="4" xfId="0" applyNumberFormat="1" applyFont="1" applyBorder="1" applyAlignment="1">
      <alignment horizontal="center" vertical="top" wrapText="1"/>
    </xf>
    <xf numFmtId="0" fontId="3" fillId="0" borderId="5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164" fontId="3" fillId="0" borderId="12" xfId="0" applyNumberFormat="1" applyFont="1" applyBorder="1" applyAlignment="1">
      <alignment horizontal="left" vertical="top" wrapText="1"/>
    </xf>
    <xf numFmtId="164" fontId="3" fillId="0" borderId="14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164" fontId="2" fillId="0" borderId="12" xfId="0" applyNumberFormat="1" applyFont="1" applyBorder="1" applyAlignment="1">
      <alignment horizontal="center" vertical="top" wrapText="1"/>
    </xf>
    <xf numFmtId="164" fontId="2" fillId="0" borderId="14" xfId="0" applyNumberFormat="1" applyFont="1" applyBorder="1" applyAlignment="1">
      <alignment horizontal="center" vertical="top" wrapText="1"/>
    </xf>
  </cellXfs>
  <cellStyles count="3">
    <cellStyle name="Açıklama Metni" xfId="1" builtinId="53"/>
    <cellStyle name="Bağlı Hücre" xfId="2" builtinId="2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VATANDAŞ!$R$1:$R$29</c:f>
              <c:strCache>
                <c:ptCount val="29"/>
                <c:pt idx="0">
                  <c:v> </c:v>
                </c:pt>
                <c:pt idx="1">
                  <c:v>Tahsil Formu Sıra No</c:v>
                </c:pt>
                <c:pt idx="2">
                  <c:v>0,00 TL</c:v>
                </c:pt>
                <c:pt idx="3">
                  <c:v>0,00 TL</c:v>
                </c:pt>
                <c:pt idx="4">
                  <c:v>0,00 TL</c:v>
                </c:pt>
                <c:pt idx="5">
                  <c:v> </c:v>
                </c:pt>
                <c:pt idx="7">
                  <c:v>Banka Hesabı</c:v>
                </c:pt>
                <c:pt idx="8">
                  <c:v>Açıklama</c:v>
                </c:pt>
                <c:pt idx="9">
                  <c:v>Bakt.Hesap</c:v>
                </c:pt>
                <c:pt idx="10">
                  <c:v>0,00</c:v>
                </c:pt>
                <c:pt idx="11">
                  <c:v>0,00</c:v>
                </c:pt>
                <c:pt idx="12">
                  <c:v>4.300,00</c:v>
                </c:pt>
                <c:pt idx="13">
                  <c:v>0,00</c:v>
                </c:pt>
                <c:pt idx="14">
                  <c:v>0,00</c:v>
                </c:pt>
                <c:pt idx="15">
                  <c:v>35.750,00</c:v>
                </c:pt>
                <c:pt idx="16">
                  <c:v>0,00</c:v>
                </c:pt>
                <c:pt idx="17">
                  <c:v>0,00</c:v>
                </c:pt>
                <c:pt idx="18">
                  <c:v>0,00</c:v>
                </c:pt>
                <c:pt idx="19">
                  <c:v>1000,00</c:v>
                </c:pt>
                <c:pt idx="20">
                  <c:v>0,00</c:v>
                </c:pt>
                <c:pt idx="21">
                  <c:v>2250,00</c:v>
                </c:pt>
                <c:pt idx="22">
                  <c:v>0,00</c:v>
                </c:pt>
                <c:pt idx="23">
                  <c:v>39325,00</c:v>
                </c:pt>
                <c:pt idx="24">
                  <c:v>0,00</c:v>
                </c:pt>
                <c:pt idx="25">
                  <c:v>260,00</c:v>
                </c:pt>
                <c:pt idx="26">
                  <c:v>0,00</c:v>
                </c:pt>
                <c:pt idx="27">
                  <c:v>Vir.Hesap   Prz.Hesap</c:v>
                </c:pt>
                <c:pt idx="28">
                  <c:v>0,00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VATANDAŞ!$A$30:$Q$51</c:f>
              <c:multiLvlStrCache>
                <c:ptCount val="42"/>
                <c:lvl>
                  <c:pt idx="16">
                    <c:v>450,00</c:v>
                  </c:pt>
                  <c:pt idx="17">
                    <c:v>1.250,00</c:v>
                  </c:pt>
                  <c:pt idx="19">
                    <c:v>1.250,00</c:v>
                  </c:pt>
                  <c:pt idx="20">
                    <c:v>200,00</c:v>
                  </c:pt>
                  <c:pt idx="21">
                    <c:v>750,00</c:v>
                  </c:pt>
                  <c:pt idx="22">
                    <c:v>1.500,00</c:v>
                  </c:pt>
                  <c:pt idx="41">
                    <c:v>1/1</c:v>
                  </c:pt>
                </c:lvl>
                <c:lvl>
                  <c:pt idx="16">
                    <c:v>Histopatolojik Muayene       HE Boyama</c:v>
                  </c:pt>
                  <c:pt idx="17">
                    <c:v>İhrak Fırını (Büyükbaş hayvan)</c:v>
                  </c:pt>
                  <c:pt idx="19">
                    <c:v>İhrak Fırını diğerleri (0,25 m3)</c:v>
                  </c:pt>
                  <c:pt idx="20">
                    <c:v>İhrak Fırını (Kanatlı)</c:v>
                  </c:pt>
                  <c:pt idx="21">
                    <c:v>İhrak Fırını (Küçükbaş Hayvan)</c:v>
                  </c:pt>
                  <c:pt idx="22">
                    <c:v>İhrak Fırını (Kedi-Köpek)</c:v>
                  </c:pt>
                </c:lvl>
                <c:lvl>
                  <c:pt idx="38">
                    <c:v>…/…../2025</c:v>
                  </c:pt>
                  <c:pt idx="40">
                    <c:v>Müdür </c:v>
                  </c:pt>
                </c:lvl>
                <c:lvl>
                  <c:pt idx="16">
                    <c:v>1.100,00</c:v>
                  </c:pt>
                  <c:pt idx="17">
                    <c:v>220,00</c:v>
                  </c:pt>
                  <c:pt idx="19">
                    <c:v>360,00</c:v>
                  </c:pt>
                  <c:pt idx="20">
                    <c:v>220,00</c:v>
                  </c:pt>
                  <c:pt idx="21">
                    <c:v>360,00</c:v>
                  </c:pt>
                </c:lvl>
                <c:lvl>
                  <c:pt idx="16">
                    <c:v>Trichomoniasis Yön.den Prep.-Vag. Yıkantı Mua.</c:v>
                  </c:pt>
                  <c:pt idx="17">
                    <c:v>Gaitada helmint yumurtası / protozoon oocyst'i aranması (Flotasyon)</c:v>
                  </c:pt>
                  <c:pt idx="19">
                    <c:v>Gaita ve Organda Natif Muayene</c:v>
                  </c:pt>
                  <c:pt idx="20">
                    <c:v>Gaitada Trematod Yumurtaları Aranması (SEDİMENTASYON) </c:v>
                  </c:pt>
                  <c:pt idx="21">
                    <c:v>Makroskopik Parazitolojik Muayene</c:v>
                  </c:pt>
                  <c:pt idx="37">
                    <c:v>Numune Kabul ve Raporlama</c:v>
                  </c:pt>
                  <c:pt idx="38">
                    <c:v>Birim Şefi </c:v>
                  </c:pt>
                  <c:pt idx="39">
                    <c:v>../…/2025</c:v>
                  </c:pt>
                </c:lvl>
                <c:lvl>
                  <c:pt idx="0">
                    <c:v>IBR  gB Antikor ELİSA</c:v>
                  </c:pt>
                  <c:pt idx="1">
                    <c:v>*BVD Antijen ELISA</c:v>
                  </c:pt>
                  <c:pt idx="3">
                    <c:v>BVD Antikor ELISA</c:v>
                  </c:pt>
                  <c:pt idx="4">
                    <c:v>*EBL Antikor ELISA</c:v>
                  </c:pt>
                  <c:pt idx="6">
                    <c:v>IBR gE Antikor ELISA</c:v>
                  </c:pt>
                  <c:pt idx="8">
                    <c:v>Pestivirus (Bordor Disease) Antikor ELISA</c:v>
                  </c:pt>
                  <c:pt idx="10">
                    <c:v>Border Disease (Antijen)</c:v>
                  </c:pt>
                  <c:pt idx="12">
                    <c:v>Mavi Dil-Antikor</c:v>
                  </c:pt>
                  <c:pt idx="14">
                    <c:v>MOLEKÜLER MİK. LAB. 4</c:v>
                  </c:pt>
                  <c:pt idx="32">
                    <c:v>Mavi Dil teşhisi</c:v>
                  </c:pt>
                  <c:pt idx="33">
                    <c:v>Real Time PCR/RT-PCR</c:v>
                  </c:pt>
                  <c:pt idx="34">
                    <c:v>BVD</c:v>
                  </c:pt>
                  <c:pt idx="35">
                    <c:v>Real Time PCR/RT-PCR</c:v>
                  </c:pt>
                </c:lvl>
                <c:lvl>
                  <c:pt idx="16">
                    <c:v>450,00</c:v>
                  </c:pt>
                  <c:pt idx="17">
                    <c:v>825,00</c:v>
                  </c:pt>
                  <c:pt idx="19">
                    <c:v>300,00</c:v>
                  </c:pt>
                  <c:pt idx="20">
                    <c:v>352,00</c:v>
                  </c:pt>
                  <c:pt idx="22">
                    <c:v>450,00</c:v>
                  </c:pt>
                  <c:pt idx="24">
                    <c:v>300,00</c:v>
                  </c:pt>
                  <c:pt idx="26">
                    <c:v>750,00</c:v>
                  </c:pt>
                  <c:pt idx="28">
                    <c:v>670,00</c:v>
                  </c:pt>
                </c:lvl>
              </c:multiLvlStrCache>
            </c:multiLvlStrRef>
          </c:cat>
          <c:val>
            <c:numRef>
              <c:f>VATANDAŞ!$R$30:$R$51</c:f>
              <c:numCache>
                <c:formatCode>#,##0.00</c:formatCode>
                <c:ptCount val="21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9">
                  <c:v>0</c:v>
                </c:pt>
                <c:pt idx="11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67E-47C3-BAB5-99CC63433F82}"/>
            </c:ext>
          </c:extLst>
        </c:ser>
        <c:ser>
          <c:idx val="1"/>
          <c:order val="1"/>
          <c:tx>
            <c:strRef>
              <c:f>VATANDAŞ!$S$1:$S$29</c:f>
              <c:strCache>
                <c:ptCount val="29"/>
                <c:pt idx="0">
                  <c:v> </c:v>
                </c:pt>
                <c:pt idx="1">
                  <c:v>Tahsil Formu Sıra No</c:v>
                </c:pt>
                <c:pt idx="2">
                  <c:v>0,00 TL</c:v>
                </c:pt>
                <c:pt idx="3">
                  <c:v>0,00 TL</c:v>
                </c:pt>
                <c:pt idx="4">
                  <c:v>0,00 TL</c:v>
                </c:pt>
                <c:pt idx="5">
                  <c:v>   </c:v>
                </c:pt>
                <c:pt idx="7">
                  <c:v>Banka Hesabı</c:v>
                </c:pt>
                <c:pt idx="8">
                  <c:v>Açıklama</c:v>
                </c:pt>
                <c:pt idx="9">
                  <c:v>Bakt.Hesap</c:v>
                </c:pt>
                <c:pt idx="10">
                  <c:v>Knt.Hesap</c:v>
                </c:pt>
                <c:pt idx="11">
                  <c:v>0,00</c:v>
                </c:pt>
                <c:pt idx="12">
                  <c:v>0,00</c:v>
                </c:pt>
                <c:pt idx="13">
                  <c:v>0,00</c:v>
                </c:pt>
                <c:pt idx="14">
                  <c:v>0,00</c:v>
                </c:pt>
                <c:pt idx="15">
                  <c:v>0,00</c:v>
                </c:pt>
                <c:pt idx="16">
                  <c:v>0,00</c:v>
                </c:pt>
                <c:pt idx="17">
                  <c:v>0,00</c:v>
                </c:pt>
                <c:pt idx="18">
                  <c:v>0,00</c:v>
                </c:pt>
                <c:pt idx="19">
                  <c:v>0,00</c:v>
                </c:pt>
                <c:pt idx="20">
                  <c:v>0,00</c:v>
                </c:pt>
                <c:pt idx="21">
                  <c:v>0,00</c:v>
                </c:pt>
                <c:pt idx="22">
                  <c:v>0,00</c:v>
                </c:pt>
                <c:pt idx="23">
                  <c:v>0,00</c:v>
                </c:pt>
                <c:pt idx="24">
                  <c:v>0,00</c:v>
                </c:pt>
                <c:pt idx="25">
                  <c:v>0,00</c:v>
                </c:pt>
                <c:pt idx="26">
                  <c:v>0,00</c:v>
                </c:pt>
                <c:pt idx="27">
                  <c:v>0,00</c:v>
                </c:pt>
                <c:pt idx="28">
                  <c:v>0,00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VATANDAŞ!$A$30:$Q$51</c:f>
              <c:multiLvlStrCache>
                <c:ptCount val="42"/>
                <c:lvl>
                  <c:pt idx="16">
                    <c:v>450,00</c:v>
                  </c:pt>
                  <c:pt idx="17">
                    <c:v>1.250,00</c:v>
                  </c:pt>
                  <c:pt idx="19">
                    <c:v>1.250,00</c:v>
                  </c:pt>
                  <c:pt idx="20">
                    <c:v>200,00</c:v>
                  </c:pt>
                  <c:pt idx="21">
                    <c:v>750,00</c:v>
                  </c:pt>
                  <c:pt idx="22">
                    <c:v>1.500,00</c:v>
                  </c:pt>
                  <c:pt idx="41">
                    <c:v>1/1</c:v>
                  </c:pt>
                </c:lvl>
                <c:lvl>
                  <c:pt idx="16">
                    <c:v>Histopatolojik Muayene       HE Boyama</c:v>
                  </c:pt>
                  <c:pt idx="17">
                    <c:v>İhrak Fırını (Büyükbaş hayvan)</c:v>
                  </c:pt>
                  <c:pt idx="19">
                    <c:v>İhrak Fırını diğerleri (0,25 m3)</c:v>
                  </c:pt>
                  <c:pt idx="20">
                    <c:v>İhrak Fırını (Kanatlı)</c:v>
                  </c:pt>
                  <c:pt idx="21">
                    <c:v>İhrak Fırını (Küçükbaş Hayvan)</c:v>
                  </c:pt>
                  <c:pt idx="22">
                    <c:v>İhrak Fırını (Kedi-Köpek)</c:v>
                  </c:pt>
                </c:lvl>
                <c:lvl>
                  <c:pt idx="38">
                    <c:v>…/…../2025</c:v>
                  </c:pt>
                  <c:pt idx="40">
                    <c:v>Müdür </c:v>
                  </c:pt>
                </c:lvl>
                <c:lvl>
                  <c:pt idx="16">
                    <c:v>1.100,00</c:v>
                  </c:pt>
                  <c:pt idx="17">
                    <c:v>220,00</c:v>
                  </c:pt>
                  <c:pt idx="19">
                    <c:v>360,00</c:v>
                  </c:pt>
                  <c:pt idx="20">
                    <c:v>220,00</c:v>
                  </c:pt>
                  <c:pt idx="21">
                    <c:v>360,00</c:v>
                  </c:pt>
                </c:lvl>
                <c:lvl>
                  <c:pt idx="16">
                    <c:v>Trichomoniasis Yön.den Prep.-Vag. Yıkantı Mua.</c:v>
                  </c:pt>
                  <c:pt idx="17">
                    <c:v>Gaitada helmint yumurtası / protozoon oocyst'i aranması (Flotasyon)</c:v>
                  </c:pt>
                  <c:pt idx="19">
                    <c:v>Gaita ve Organda Natif Muayene</c:v>
                  </c:pt>
                  <c:pt idx="20">
                    <c:v>Gaitada Trematod Yumurtaları Aranması (SEDİMENTASYON) </c:v>
                  </c:pt>
                  <c:pt idx="21">
                    <c:v>Makroskopik Parazitolojik Muayene</c:v>
                  </c:pt>
                  <c:pt idx="37">
                    <c:v>Numune Kabul ve Raporlama</c:v>
                  </c:pt>
                  <c:pt idx="38">
                    <c:v>Birim Şefi </c:v>
                  </c:pt>
                  <c:pt idx="39">
                    <c:v>../…/2025</c:v>
                  </c:pt>
                </c:lvl>
                <c:lvl>
                  <c:pt idx="0">
                    <c:v>IBR  gB Antikor ELİSA</c:v>
                  </c:pt>
                  <c:pt idx="1">
                    <c:v>*BVD Antijen ELISA</c:v>
                  </c:pt>
                  <c:pt idx="3">
                    <c:v>BVD Antikor ELISA</c:v>
                  </c:pt>
                  <c:pt idx="4">
                    <c:v>*EBL Antikor ELISA</c:v>
                  </c:pt>
                  <c:pt idx="6">
                    <c:v>IBR gE Antikor ELISA</c:v>
                  </c:pt>
                  <c:pt idx="8">
                    <c:v>Pestivirus (Bordor Disease) Antikor ELISA</c:v>
                  </c:pt>
                  <c:pt idx="10">
                    <c:v>Border Disease (Antijen)</c:v>
                  </c:pt>
                  <c:pt idx="12">
                    <c:v>Mavi Dil-Antikor</c:v>
                  </c:pt>
                  <c:pt idx="14">
                    <c:v>MOLEKÜLER MİK. LAB. 4</c:v>
                  </c:pt>
                  <c:pt idx="32">
                    <c:v>Mavi Dil teşhisi</c:v>
                  </c:pt>
                  <c:pt idx="33">
                    <c:v>Real Time PCR/RT-PCR</c:v>
                  </c:pt>
                  <c:pt idx="34">
                    <c:v>BVD</c:v>
                  </c:pt>
                  <c:pt idx="35">
                    <c:v>Real Time PCR/RT-PCR</c:v>
                  </c:pt>
                </c:lvl>
                <c:lvl>
                  <c:pt idx="16">
                    <c:v>450,00</c:v>
                  </c:pt>
                  <c:pt idx="17">
                    <c:v>825,00</c:v>
                  </c:pt>
                  <c:pt idx="19">
                    <c:v>300,00</c:v>
                  </c:pt>
                  <c:pt idx="20">
                    <c:v>352,00</c:v>
                  </c:pt>
                  <c:pt idx="22">
                    <c:v>450,00</c:v>
                  </c:pt>
                  <c:pt idx="24">
                    <c:v>300,00</c:v>
                  </c:pt>
                  <c:pt idx="26">
                    <c:v>750,00</c:v>
                  </c:pt>
                  <c:pt idx="28">
                    <c:v>670,00</c:v>
                  </c:pt>
                </c:lvl>
              </c:multiLvlStrCache>
            </c:multiLvlStrRef>
          </c:cat>
          <c:val>
            <c:numRef>
              <c:f>VATANDAŞ!$S$30:$S$51</c:f>
              <c:numCache>
                <c:formatCode>#,##0.00</c:formatCode>
                <c:ptCount val="21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67E-47C3-BAB5-99CC63433F82}"/>
            </c:ext>
          </c:extLst>
        </c:ser>
        <c:ser>
          <c:idx val="2"/>
          <c:order val="2"/>
          <c:tx>
            <c:strRef>
              <c:f>VATANDAŞ!$T$1:$T$29</c:f>
              <c:strCache>
                <c:ptCount val="29"/>
                <c:pt idx="0">
                  <c:v> </c:v>
                </c:pt>
                <c:pt idx="1">
                  <c:v>Tahsil Formu Sıra No</c:v>
                </c:pt>
                <c:pt idx="2">
                  <c:v>0,00 TL</c:v>
                </c:pt>
                <c:pt idx="3">
                  <c:v>0,00 TL</c:v>
                </c:pt>
                <c:pt idx="4">
                  <c:v>0,00 TL</c:v>
                </c:pt>
                <c:pt idx="5">
                  <c:v>   </c:v>
                </c:pt>
                <c:pt idx="7">
                  <c:v> </c:v>
                </c:pt>
                <c:pt idx="8">
                  <c:v>Açıklama</c:v>
                </c:pt>
                <c:pt idx="9">
                  <c:v>Bakt.Hesap</c:v>
                </c:pt>
                <c:pt idx="10">
                  <c:v>Tok.Hesap</c:v>
                </c:pt>
                <c:pt idx="11">
                  <c:v>0,00</c:v>
                </c:pt>
                <c:pt idx="12">
                  <c:v>0,00</c:v>
                </c:pt>
                <c:pt idx="13">
                  <c:v>0,00</c:v>
                </c:pt>
                <c:pt idx="14">
                  <c:v>0,00</c:v>
                </c:pt>
                <c:pt idx="15">
                  <c:v>0,00</c:v>
                </c:pt>
                <c:pt idx="16">
                  <c:v>0,00</c:v>
                </c:pt>
                <c:pt idx="17">
                  <c:v>0,00</c:v>
                </c:pt>
                <c:pt idx="18">
                  <c:v>0,00</c:v>
                </c:pt>
                <c:pt idx="19">
                  <c:v>0,00</c:v>
                </c:pt>
                <c:pt idx="20">
                  <c:v>0,00</c:v>
                </c:pt>
                <c:pt idx="21">
                  <c:v>0,00</c:v>
                </c:pt>
                <c:pt idx="22">
                  <c:v>0,00</c:v>
                </c:pt>
                <c:pt idx="23">
                  <c:v>0,00</c:v>
                </c:pt>
                <c:pt idx="24">
                  <c:v>0,00</c:v>
                </c:pt>
                <c:pt idx="25">
                  <c:v>0,00</c:v>
                </c:pt>
                <c:pt idx="26">
                  <c:v>0,00</c:v>
                </c:pt>
                <c:pt idx="27">
                  <c:v>0,00</c:v>
                </c:pt>
                <c:pt idx="28">
                  <c:v>Pat.Hesap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VATANDAŞ!$A$30:$Q$51</c:f>
              <c:multiLvlStrCache>
                <c:ptCount val="42"/>
                <c:lvl>
                  <c:pt idx="16">
                    <c:v>450,00</c:v>
                  </c:pt>
                  <c:pt idx="17">
                    <c:v>1.250,00</c:v>
                  </c:pt>
                  <c:pt idx="19">
                    <c:v>1.250,00</c:v>
                  </c:pt>
                  <c:pt idx="20">
                    <c:v>200,00</c:v>
                  </c:pt>
                  <c:pt idx="21">
                    <c:v>750,00</c:v>
                  </c:pt>
                  <c:pt idx="22">
                    <c:v>1.500,00</c:v>
                  </c:pt>
                  <c:pt idx="41">
                    <c:v>1/1</c:v>
                  </c:pt>
                </c:lvl>
                <c:lvl>
                  <c:pt idx="16">
                    <c:v>Histopatolojik Muayene       HE Boyama</c:v>
                  </c:pt>
                  <c:pt idx="17">
                    <c:v>İhrak Fırını (Büyükbaş hayvan)</c:v>
                  </c:pt>
                  <c:pt idx="19">
                    <c:v>İhrak Fırını diğerleri (0,25 m3)</c:v>
                  </c:pt>
                  <c:pt idx="20">
                    <c:v>İhrak Fırını (Kanatlı)</c:v>
                  </c:pt>
                  <c:pt idx="21">
                    <c:v>İhrak Fırını (Küçükbaş Hayvan)</c:v>
                  </c:pt>
                  <c:pt idx="22">
                    <c:v>İhrak Fırını (Kedi-Köpek)</c:v>
                  </c:pt>
                </c:lvl>
                <c:lvl>
                  <c:pt idx="38">
                    <c:v>…/…../2025</c:v>
                  </c:pt>
                  <c:pt idx="40">
                    <c:v>Müdür </c:v>
                  </c:pt>
                </c:lvl>
                <c:lvl>
                  <c:pt idx="16">
                    <c:v>1.100,00</c:v>
                  </c:pt>
                  <c:pt idx="17">
                    <c:v>220,00</c:v>
                  </c:pt>
                  <c:pt idx="19">
                    <c:v>360,00</c:v>
                  </c:pt>
                  <c:pt idx="20">
                    <c:v>220,00</c:v>
                  </c:pt>
                  <c:pt idx="21">
                    <c:v>360,00</c:v>
                  </c:pt>
                </c:lvl>
                <c:lvl>
                  <c:pt idx="16">
                    <c:v>Trichomoniasis Yön.den Prep.-Vag. Yıkantı Mua.</c:v>
                  </c:pt>
                  <c:pt idx="17">
                    <c:v>Gaitada helmint yumurtası / protozoon oocyst'i aranması (Flotasyon)</c:v>
                  </c:pt>
                  <c:pt idx="19">
                    <c:v>Gaita ve Organda Natif Muayene</c:v>
                  </c:pt>
                  <c:pt idx="20">
                    <c:v>Gaitada Trematod Yumurtaları Aranması (SEDİMENTASYON) </c:v>
                  </c:pt>
                  <c:pt idx="21">
                    <c:v>Makroskopik Parazitolojik Muayene</c:v>
                  </c:pt>
                  <c:pt idx="37">
                    <c:v>Numune Kabul ve Raporlama</c:v>
                  </c:pt>
                  <c:pt idx="38">
                    <c:v>Birim Şefi </c:v>
                  </c:pt>
                  <c:pt idx="39">
                    <c:v>../…/2025</c:v>
                  </c:pt>
                </c:lvl>
                <c:lvl>
                  <c:pt idx="0">
                    <c:v>IBR  gB Antikor ELİSA</c:v>
                  </c:pt>
                  <c:pt idx="1">
                    <c:v>*BVD Antijen ELISA</c:v>
                  </c:pt>
                  <c:pt idx="3">
                    <c:v>BVD Antikor ELISA</c:v>
                  </c:pt>
                  <c:pt idx="4">
                    <c:v>*EBL Antikor ELISA</c:v>
                  </c:pt>
                  <c:pt idx="6">
                    <c:v>IBR gE Antikor ELISA</c:v>
                  </c:pt>
                  <c:pt idx="8">
                    <c:v>Pestivirus (Bordor Disease) Antikor ELISA</c:v>
                  </c:pt>
                  <c:pt idx="10">
                    <c:v>Border Disease (Antijen)</c:v>
                  </c:pt>
                  <c:pt idx="12">
                    <c:v>Mavi Dil-Antikor</c:v>
                  </c:pt>
                  <c:pt idx="14">
                    <c:v>MOLEKÜLER MİK. LAB. 4</c:v>
                  </c:pt>
                  <c:pt idx="32">
                    <c:v>Mavi Dil teşhisi</c:v>
                  </c:pt>
                  <c:pt idx="33">
                    <c:v>Real Time PCR/RT-PCR</c:v>
                  </c:pt>
                  <c:pt idx="34">
                    <c:v>BVD</c:v>
                  </c:pt>
                  <c:pt idx="35">
                    <c:v>Real Time PCR/RT-PCR</c:v>
                  </c:pt>
                </c:lvl>
                <c:lvl>
                  <c:pt idx="16">
                    <c:v>450,00</c:v>
                  </c:pt>
                  <c:pt idx="17">
                    <c:v>825,00</c:v>
                  </c:pt>
                  <c:pt idx="19">
                    <c:v>300,00</c:v>
                  </c:pt>
                  <c:pt idx="20">
                    <c:v>352,00</c:v>
                  </c:pt>
                  <c:pt idx="22">
                    <c:v>450,00</c:v>
                  </c:pt>
                  <c:pt idx="24">
                    <c:v>300,00</c:v>
                  </c:pt>
                  <c:pt idx="26">
                    <c:v>750,00</c:v>
                  </c:pt>
                  <c:pt idx="28">
                    <c:v>670,00</c:v>
                  </c:pt>
                </c:lvl>
              </c:multiLvlStrCache>
            </c:multiLvlStrRef>
          </c:cat>
          <c:val>
            <c:numRef>
              <c:f>VATANDAŞ!$T$30:$T$51</c:f>
              <c:numCache>
                <c:formatCode>#,##0.00</c:formatCode>
                <c:ptCount val="21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67E-47C3-BAB5-99CC63433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802064"/>
        <c:axId val="526802608"/>
      </c:barChart>
      <c:catAx>
        <c:axId val="526802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526802608"/>
        <c:crosses val="autoZero"/>
        <c:auto val="1"/>
        <c:lblAlgn val="ctr"/>
        <c:lblOffset val="100"/>
        <c:noMultiLvlLbl val="0"/>
      </c:catAx>
      <c:valAx>
        <c:axId val="52680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526802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390993</xdr:colOff>
      <xdr:row>37</xdr:row>
      <xdr:rowOff>90722</xdr:rowOff>
    </xdr:to>
    <xdr:graphicFrame macro="">
      <xdr:nvGraphicFramePr>
        <xdr:cNvPr id="2" name="Grafik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122" zoomScaleNormal="122" workbookViewId="0"/>
  </sheetViews>
  <sheetFormatPr defaultColWidth="10.28515625" defaultRowHeight="12.7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5"/>
  <sheetViews>
    <sheetView tabSelected="1" topLeftCell="A28" zoomScale="120" zoomScaleNormal="120" workbookViewId="0">
      <selection activeCell="AA19" sqref="AA19"/>
    </sheetView>
  </sheetViews>
  <sheetFormatPr defaultColWidth="9" defaultRowHeight="12.75" x14ac:dyDescent="0.2"/>
  <cols>
    <col min="1" max="1" width="6.28515625" customWidth="1"/>
    <col min="2" max="2" width="10.85546875" customWidth="1"/>
    <col min="3" max="3" width="10.7109375" customWidth="1"/>
    <col min="4" max="4" width="4.28515625" hidden="1" customWidth="1"/>
    <col min="5" max="5" width="3.42578125" customWidth="1"/>
    <col min="6" max="6" width="5.140625" customWidth="1"/>
    <col min="7" max="7" width="5.7109375" customWidth="1"/>
    <col min="8" max="8" width="14.42578125" customWidth="1"/>
    <col min="9" max="9" width="5.85546875" customWidth="1"/>
    <col min="10" max="10" width="1.140625" customWidth="1"/>
    <col min="11" max="11" width="10.140625" customWidth="1"/>
    <col min="12" max="12" width="5.85546875" customWidth="1"/>
    <col min="13" max="13" width="3.28515625" customWidth="1"/>
    <col min="14" max="14" width="1.42578125" customWidth="1"/>
    <col min="15" max="15" width="5.85546875" customWidth="1"/>
    <col min="16" max="16" width="12" customWidth="1"/>
    <col min="17" max="17" width="11.5703125" customWidth="1"/>
    <col min="18" max="18" width="12.28515625" customWidth="1"/>
    <col min="19" max="19" width="12" customWidth="1"/>
    <col min="20" max="20" width="12.42578125" customWidth="1"/>
  </cols>
  <sheetData>
    <row r="1" spans="1:35" ht="13.5" customHeight="1" x14ac:dyDescent="0.25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AA1" s="182"/>
      <c r="AB1" s="182"/>
      <c r="AC1" s="182"/>
      <c r="AD1" s="182"/>
      <c r="AE1" s="182"/>
      <c r="AF1" s="182"/>
      <c r="AG1" s="182"/>
      <c r="AH1" s="182"/>
      <c r="AI1" s="182"/>
    </row>
    <row r="2" spans="1:35" ht="36" customHeight="1" x14ac:dyDescent="0.2">
      <c r="A2" s="183" t="s">
        <v>1</v>
      </c>
      <c r="B2" s="183"/>
      <c r="C2" s="184"/>
      <c r="D2" s="185"/>
      <c r="E2" s="186"/>
      <c r="F2" s="183" t="s">
        <v>73</v>
      </c>
      <c r="G2" s="183"/>
      <c r="H2" s="183"/>
      <c r="I2" s="187"/>
      <c r="J2" s="188"/>
      <c r="K2" s="189"/>
      <c r="L2" s="150" t="s">
        <v>2</v>
      </c>
      <c r="M2" s="150"/>
      <c r="N2" s="150"/>
      <c r="O2" s="150"/>
      <c r="P2" s="190"/>
      <c r="Q2" s="190"/>
      <c r="AA2" s="22"/>
    </row>
    <row r="3" spans="1:35" ht="16.5" customHeight="1" x14ac:dyDescent="0.2">
      <c r="A3" s="195" t="s">
        <v>3</v>
      </c>
      <c r="B3" s="196"/>
      <c r="C3" s="169"/>
      <c r="D3" s="170"/>
      <c r="E3" s="170"/>
      <c r="F3" s="170"/>
      <c r="G3" s="170"/>
      <c r="H3" s="170"/>
      <c r="I3" s="170"/>
      <c r="J3" s="170"/>
      <c r="K3" s="171"/>
      <c r="L3" s="191" t="s">
        <v>4</v>
      </c>
      <c r="M3" s="191"/>
      <c r="N3" s="191"/>
      <c r="O3" s="192"/>
      <c r="P3" s="193">
        <f>R27+S28+T28+R44+S45+T45+R50</f>
        <v>0</v>
      </c>
      <c r="Q3" s="194"/>
      <c r="AA3" s="22"/>
    </row>
    <row r="4" spans="1:35" ht="15.75" customHeight="1" x14ac:dyDescent="0.2">
      <c r="A4" s="197"/>
      <c r="B4" s="198"/>
      <c r="C4" s="172"/>
      <c r="D4" s="173"/>
      <c r="E4" s="173"/>
      <c r="F4" s="173"/>
      <c r="G4" s="173"/>
      <c r="H4" s="173"/>
      <c r="I4" s="173"/>
      <c r="J4" s="173"/>
      <c r="K4" s="174"/>
      <c r="L4" s="201" t="s">
        <v>5</v>
      </c>
      <c r="M4" s="191"/>
      <c r="N4" s="191"/>
      <c r="O4" s="192"/>
      <c r="P4" s="193">
        <f>(P3/100)*20</f>
        <v>0</v>
      </c>
      <c r="Q4" s="194"/>
      <c r="AA4" s="22"/>
    </row>
    <row r="5" spans="1:35" ht="15.75" x14ac:dyDescent="0.2">
      <c r="A5" s="199"/>
      <c r="B5" s="200"/>
      <c r="C5" s="175"/>
      <c r="D5" s="176"/>
      <c r="E5" s="176"/>
      <c r="F5" s="176"/>
      <c r="G5" s="176"/>
      <c r="H5" s="176"/>
      <c r="I5" s="176"/>
      <c r="J5" s="176"/>
      <c r="K5" s="177"/>
      <c r="L5" s="202" t="s">
        <v>6</v>
      </c>
      <c r="M5" s="203"/>
      <c r="N5" s="203"/>
      <c r="O5" s="204"/>
      <c r="P5" s="205">
        <f>P3+P4</f>
        <v>0</v>
      </c>
      <c r="Q5" s="206"/>
      <c r="AA5" s="22"/>
    </row>
    <row r="6" spans="1:35" ht="32.25" customHeight="1" x14ac:dyDescent="0.25">
      <c r="A6" s="149"/>
      <c r="B6" s="149"/>
      <c r="C6" s="159"/>
      <c r="D6" s="160"/>
      <c r="E6" s="160"/>
      <c r="F6" s="160"/>
      <c r="G6" s="160"/>
      <c r="H6" s="160"/>
      <c r="I6" s="160"/>
      <c r="J6" s="160"/>
      <c r="K6" s="161"/>
      <c r="L6" s="148" t="s">
        <v>7</v>
      </c>
      <c r="M6" s="148"/>
      <c r="N6" s="151" t="s">
        <v>8</v>
      </c>
      <c r="O6" s="152"/>
      <c r="P6" s="155"/>
      <c r="Q6" s="156"/>
      <c r="R6" s="20" t="s">
        <v>0</v>
      </c>
      <c r="S6" t="s">
        <v>9</v>
      </c>
    </row>
    <row r="7" spans="1:35" ht="18.75" customHeight="1" x14ac:dyDescent="0.2">
      <c r="A7" s="150"/>
      <c r="B7" s="150"/>
      <c r="C7" s="162"/>
      <c r="D7" s="163"/>
      <c r="E7" s="163"/>
      <c r="F7" s="163"/>
      <c r="G7" s="163"/>
      <c r="H7" s="163"/>
      <c r="I7" s="163"/>
      <c r="J7" s="163"/>
      <c r="K7" s="164"/>
      <c r="L7" s="148"/>
      <c r="M7" s="148"/>
      <c r="N7" s="153"/>
      <c r="O7" s="154"/>
      <c r="P7" s="157"/>
      <c r="Q7" s="158"/>
      <c r="AA7" s="43"/>
    </row>
    <row r="8" spans="1:35" ht="18" customHeight="1" x14ac:dyDescent="0.2">
      <c r="A8" s="150"/>
      <c r="B8" s="150"/>
      <c r="C8" s="165"/>
      <c r="D8" s="166"/>
      <c r="E8" s="166"/>
      <c r="F8" s="166"/>
      <c r="G8" s="166"/>
      <c r="H8" s="166"/>
      <c r="I8" s="166"/>
      <c r="J8" s="166"/>
      <c r="K8" s="167"/>
      <c r="L8" s="148"/>
      <c r="M8" s="148"/>
      <c r="N8" s="150" t="s">
        <v>10</v>
      </c>
      <c r="O8" s="150"/>
      <c r="P8" s="150"/>
      <c r="Q8" s="168"/>
      <c r="T8" t="s">
        <v>0</v>
      </c>
      <c r="V8" s="21"/>
      <c r="AA8" s="22"/>
    </row>
    <row r="9" spans="1:35" ht="15.75" x14ac:dyDescent="0.2">
      <c r="A9" s="150" t="s">
        <v>11</v>
      </c>
      <c r="B9" s="150"/>
      <c r="C9" s="178"/>
      <c r="D9" s="179"/>
      <c r="E9" s="179"/>
      <c r="F9" s="179"/>
      <c r="G9" s="179"/>
      <c r="H9" s="179"/>
      <c r="I9" s="179"/>
      <c r="J9" s="179"/>
      <c r="K9" s="180"/>
      <c r="L9" s="148"/>
      <c r="M9" s="148"/>
      <c r="N9" s="150" t="s">
        <v>12</v>
      </c>
      <c r="O9" s="150"/>
      <c r="P9" s="168"/>
      <c r="Q9" s="168"/>
      <c r="V9" s="22"/>
      <c r="AA9" s="22"/>
    </row>
    <row r="10" spans="1:35" ht="18.75" customHeight="1" x14ac:dyDescent="0.3">
      <c r="A10" s="144"/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23" t="s">
        <v>13</v>
      </c>
    </row>
    <row r="11" spans="1:35" ht="28.5" customHeight="1" x14ac:dyDescent="0.25">
      <c r="A11" s="1" t="s">
        <v>14</v>
      </c>
      <c r="B11" s="145" t="s">
        <v>15</v>
      </c>
      <c r="C11" s="145"/>
      <c r="D11" s="145"/>
      <c r="E11" s="145"/>
      <c r="F11" s="145"/>
      <c r="G11" s="1" t="s">
        <v>14</v>
      </c>
      <c r="H11" s="145" t="s">
        <v>16</v>
      </c>
      <c r="I11" s="145"/>
      <c r="J11" s="145"/>
      <c r="K11" s="145"/>
      <c r="L11" s="145"/>
      <c r="M11" s="146" t="s">
        <v>14</v>
      </c>
      <c r="N11" s="147"/>
      <c r="O11" s="145" t="s">
        <v>17</v>
      </c>
      <c r="P11" s="145"/>
      <c r="Q11" s="145"/>
      <c r="R11" s="24">
        <f>A12*D12</f>
        <v>0</v>
      </c>
      <c r="S11" s="23" t="s">
        <v>18</v>
      </c>
      <c r="T11" s="23" t="s">
        <v>19</v>
      </c>
      <c r="U11" s="25"/>
    </row>
    <row r="12" spans="1:35" ht="25.5" customHeight="1" x14ac:dyDescent="0.2">
      <c r="A12" s="2"/>
      <c r="B12" s="83" t="s">
        <v>20</v>
      </c>
      <c r="C12" s="83"/>
      <c r="D12" s="49">
        <v>1600</v>
      </c>
      <c r="E12" s="49"/>
      <c r="F12" s="49"/>
      <c r="G12" s="2"/>
      <c r="H12" s="83" t="s">
        <v>76</v>
      </c>
      <c r="I12" s="83"/>
      <c r="J12" s="83"/>
      <c r="K12" s="49">
        <v>860</v>
      </c>
      <c r="L12" s="49"/>
      <c r="M12" s="50"/>
      <c r="N12" s="51"/>
      <c r="O12" s="52" t="s">
        <v>21</v>
      </c>
      <c r="P12" s="52"/>
      <c r="Q12" s="26">
        <v>2365</v>
      </c>
      <c r="R12" s="94">
        <f>A13*D13</f>
        <v>0</v>
      </c>
      <c r="S12" s="24">
        <f>G12*K12</f>
        <v>0</v>
      </c>
      <c r="T12" s="24">
        <f>M12*Q12</f>
        <v>0</v>
      </c>
      <c r="U12" s="25"/>
    </row>
    <row r="13" spans="1:35" ht="12.75" customHeight="1" x14ac:dyDescent="0.2">
      <c r="A13" s="51"/>
      <c r="B13" s="139" t="s">
        <v>22</v>
      </c>
      <c r="C13" s="140"/>
      <c r="D13" s="82">
        <v>1050</v>
      </c>
      <c r="E13" s="49"/>
      <c r="F13" s="49"/>
      <c r="G13" s="51"/>
      <c r="H13" s="112" t="s">
        <v>77</v>
      </c>
      <c r="I13" s="113"/>
      <c r="J13" s="46"/>
      <c r="K13" s="82">
        <v>3500</v>
      </c>
      <c r="L13" s="49"/>
      <c r="M13" s="50"/>
      <c r="N13" s="51"/>
      <c r="O13" s="54" t="s">
        <v>23</v>
      </c>
      <c r="P13" s="55"/>
      <c r="Q13" s="49">
        <v>4300</v>
      </c>
      <c r="R13" s="94"/>
      <c r="S13" s="94">
        <f>G13*K13</f>
        <v>0</v>
      </c>
      <c r="T13" s="94">
        <f>M13*Q13</f>
        <v>0</v>
      </c>
      <c r="U13" s="25"/>
    </row>
    <row r="14" spans="1:35" ht="12.75" customHeight="1" x14ac:dyDescent="0.2">
      <c r="A14" s="51"/>
      <c r="B14" s="141" t="s">
        <v>24</v>
      </c>
      <c r="C14" s="142"/>
      <c r="D14" s="82"/>
      <c r="E14" s="49"/>
      <c r="F14" s="49"/>
      <c r="G14" s="51"/>
      <c r="H14" s="90"/>
      <c r="I14" s="143"/>
      <c r="J14" s="47"/>
      <c r="K14" s="82"/>
      <c r="L14" s="49"/>
      <c r="M14" s="50"/>
      <c r="N14" s="51"/>
      <c r="O14" s="56"/>
      <c r="P14" s="57"/>
      <c r="Q14" s="49"/>
      <c r="R14" s="24">
        <f>A15*D15</f>
        <v>0</v>
      </c>
      <c r="S14" s="94"/>
      <c r="T14" s="94"/>
      <c r="U14" s="25"/>
    </row>
    <row r="15" spans="1:35" ht="34.5" customHeight="1" x14ac:dyDescent="0.2">
      <c r="A15" s="2"/>
      <c r="B15" s="136" t="s">
        <v>25</v>
      </c>
      <c r="C15" s="137"/>
      <c r="D15" s="49">
        <v>980</v>
      </c>
      <c r="E15" s="49"/>
      <c r="F15" s="49"/>
      <c r="G15" s="2"/>
      <c r="H15" s="53" t="s">
        <v>78</v>
      </c>
      <c r="I15" s="53"/>
      <c r="J15" s="53"/>
      <c r="K15" s="49">
        <v>3500</v>
      </c>
      <c r="L15" s="49"/>
      <c r="M15" s="50"/>
      <c r="N15" s="51"/>
      <c r="O15" s="138" t="s">
        <v>26</v>
      </c>
      <c r="P15" s="124"/>
      <c r="Q15" s="27"/>
      <c r="R15" s="94">
        <f>A16*D16</f>
        <v>0</v>
      </c>
      <c r="S15" s="24">
        <f>G15*K15</f>
        <v>0</v>
      </c>
      <c r="T15" s="24">
        <f>M15*Q15</f>
        <v>0</v>
      </c>
      <c r="U15" s="25"/>
      <c r="AA15" s="22"/>
    </row>
    <row r="16" spans="1:35" ht="15.75" customHeight="1" x14ac:dyDescent="0.2">
      <c r="A16" s="50"/>
      <c r="B16" s="53" t="s">
        <v>27</v>
      </c>
      <c r="C16" s="53"/>
      <c r="D16" s="49">
        <v>2150</v>
      </c>
      <c r="E16" s="49"/>
      <c r="F16" s="49"/>
      <c r="G16" s="50"/>
      <c r="H16" s="58" t="s">
        <v>79</v>
      </c>
      <c r="I16" s="58"/>
      <c r="J16" s="58"/>
      <c r="K16" s="49">
        <v>88</v>
      </c>
      <c r="L16" s="49"/>
      <c r="M16" s="50"/>
      <c r="N16" s="51"/>
      <c r="O16" s="54" t="s">
        <v>28</v>
      </c>
      <c r="P16" s="55"/>
      <c r="Q16" s="49">
        <v>35750</v>
      </c>
      <c r="R16" s="94"/>
      <c r="S16" s="94">
        <f>G16*K16</f>
        <v>0</v>
      </c>
      <c r="T16" s="94">
        <f>M16*Q16</f>
        <v>0</v>
      </c>
      <c r="U16" s="25"/>
    </row>
    <row r="17" spans="1:27" ht="20.25" customHeight="1" x14ac:dyDescent="0.2">
      <c r="A17" s="50"/>
      <c r="B17" s="53"/>
      <c r="C17" s="53"/>
      <c r="D17" s="49"/>
      <c r="E17" s="49"/>
      <c r="F17" s="49"/>
      <c r="G17" s="50"/>
      <c r="H17" s="58"/>
      <c r="I17" s="58"/>
      <c r="J17" s="58"/>
      <c r="K17" s="49"/>
      <c r="L17" s="49"/>
      <c r="M17" s="50"/>
      <c r="N17" s="51"/>
      <c r="O17" s="56"/>
      <c r="P17" s="57"/>
      <c r="Q17" s="49"/>
      <c r="R17" s="24">
        <f>A18*D18</f>
        <v>0</v>
      </c>
      <c r="S17" s="94"/>
      <c r="T17" s="94"/>
      <c r="U17" s="25"/>
    </row>
    <row r="18" spans="1:27" ht="25.5" customHeight="1" x14ac:dyDescent="0.25">
      <c r="A18" s="2"/>
      <c r="B18" s="53" t="s">
        <v>29</v>
      </c>
      <c r="C18" s="53"/>
      <c r="D18" s="49">
        <v>165</v>
      </c>
      <c r="E18" s="49"/>
      <c r="F18" s="49"/>
      <c r="G18" s="2"/>
      <c r="H18" s="58" t="s">
        <v>80</v>
      </c>
      <c r="I18" s="58"/>
      <c r="J18" s="58"/>
      <c r="K18" s="49">
        <v>2350</v>
      </c>
      <c r="L18" s="49"/>
      <c r="M18" s="51"/>
      <c r="N18" s="103"/>
      <c r="O18" s="52" t="s">
        <v>83</v>
      </c>
      <c r="P18" s="52"/>
      <c r="Q18" s="3">
        <v>1100</v>
      </c>
      <c r="R18" s="24">
        <f>A19*D19</f>
        <v>0</v>
      </c>
      <c r="S18" s="24">
        <f>G18*K18</f>
        <v>0</v>
      </c>
      <c r="T18" s="24">
        <f>M18*Q18</f>
        <v>0</v>
      </c>
      <c r="U18" s="25"/>
      <c r="Y18" s="44"/>
    </row>
    <row r="19" spans="1:27" ht="25.5" customHeight="1" x14ac:dyDescent="0.2">
      <c r="A19" s="2"/>
      <c r="B19" s="53" t="s">
        <v>30</v>
      </c>
      <c r="C19" s="53"/>
      <c r="D19" s="49">
        <v>1500</v>
      </c>
      <c r="E19" s="49"/>
      <c r="F19" s="49"/>
      <c r="G19" s="2"/>
      <c r="H19" s="58" t="s">
        <v>82</v>
      </c>
      <c r="I19" s="58"/>
      <c r="J19" s="58"/>
      <c r="K19" s="49">
        <v>390</v>
      </c>
      <c r="L19" s="49"/>
      <c r="M19" s="51"/>
      <c r="N19" s="103"/>
      <c r="O19" s="52" t="s">
        <v>31</v>
      </c>
      <c r="P19" s="52"/>
      <c r="Q19" s="3">
        <v>1100</v>
      </c>
      <c r="R19" s="94">
        <f>A20*D20</f>
        <v>0</v>
      </c>
      <c r="S19" s="24">
        <f>G19*K19</f>
        <v>0</v>
      </c>
      <c r="T19" s="24">
        <f>M19*Q19</f>
        <v>0</v>
      </c>
      <c r="U19" s="25"/>
    </row>
    <row r="20" spans="1:27" ht="12.75" customHeight="1" x14ac:dyDescent="0.2">
      <c r="A20" s="50"/>
      <c r="B20" s="53" t="s">
        <v>32</v>
      </c>
      <c r="C20" s="53"/>
      <c r="D20" s="49">
        <v>600</v>
      </c>
      <c r="E20" s="49"/>
      <c r="F20" s="49"/>
      <c r="G20" s="50"/>
      <c r="H20" s="58" t="s">
        <v>81</v>
      </c>
      <c r="I20" s="58"/>
      <c r="J20" s="58"/>
      <c r="K20" s="49">
        <v>2350</v>
      </c>
      <c r="L20" s="49"/>
      <c r="M20" s="132"/>
      <c r="N20" s="104"/>
      <c r="O20" s="53" t="s">
        <v>33</v>
      </c>
      <c r="P20" s="53"/>
      <c r="Q20" s="98">
        <v>1000</v>
      </c>
      <c r="R20" s="94"/>
      <c r="S20" s="94">
        <f>G20*K20</f>
        <v>0</v>
      </c>
      <c r="T20" s="94">
        <f>M20*Q20</f>
        <v>0</v>
      </c>
      <c r="U20" s="25"/>
    </row>
    <row r="21" spans="1:27" x14ac:dyDescent="0.2">
      <c r="A21" s="50"/>
      <c r="B21" s="53"/>
      <c r="C21" s="53"/>
      <c r="D21" s="49"/>
      <c r="E21" s="49"/>
      <c r="F21" s="49"/>
      <c r="G21" s="50"/>
      <c r="H21" s="58"/>
      <c r="I21" s="58"/>
      <c r="J21" s="58"/>
      <c r="K21" s="49"/>
      <c r="L21" s="49"/>
      <c r="M21" s="133"/>
      <c r="N21" s="134"/>
      <c r="O21" s="53"/>
      <c r="P21" s="53"/>
      <c r="Q21" s="98"/>
      <c r="R21" s="94">
        <f>A22*D22</f>
        <v>0</v>
      </c>
      <c r="S21" s="94"/>
      <c r="T21" s="94"/>
      <c r="U21" s="25"/>
    </row>
    <row r="22" spans="1:27" ht="12.75" customHeight="1" x14ac:dyDescent="0.2">
      <c r="A22" s="50"/>
      <c r="B22" s="53" t="s">
        <v>34</v>
      </c>
      <c r="C22" s="53"/>
      <c r="D22" s="49">
        <v>1500</v>
      </c>
      <c r="E22" s="49"/>
      <c r="F22" s="49"/>
      <c r="G22" s="50"/>
      <c r="H22" s="53" t="s">
        <v>35</v>
      </c>
      <c r="I22" s="53"/>
      <c r="J22" s="53"/>
      <c r="K22" s="49">
        <v>23650</v>
      </c>
      <c r="L22" s="49"/>
      <c r="M22" s="50"/>
      <c r="N22" s="51"/>
      <c r="O22" s="52" t="s">
        <v>36</v>
      </c>
      <c r="P22" s="52"/>
      <c r="Q22" s="98">
        <v>2250</v>
      </c>
      <c r="R22" s="94"/>
      <c r="S22" s="94">
        <f>G22*K22</f>
        <v>0</v>
      </c>
      <c r="T22" s="94">
        <f>M22*Q22</f>
        <v>0</v>
      </c>
      <c r="U22" s="25"/>
      <c r="AA22" s="22"/>
    </row>
    <row r="23" spans="1:27" x14ac:dyDescent="0.2">
      <c r="A23" s="50"/>
      <c r="B23" s="53"/>
      <c r="C23" s="53"/>
      <c r="D23" s="49"/>
      <c r="E23" s="49"/>
      <c r="F23" s="49"/>
      <c r="G23" s="50"/>
      <c r="H23" s="53"/>
      <c r="I23" s="53"/>
      <c r="J23" s="53"/>
      <c r="K23" s="49"/>
      <c r="L23" s="49"/>
      <c r="M23" s="50"/>
      <c r="N23" s="51"/>
      <c r="O23" s="52"/>
      <c r="P23" s="52"/>
      <c r="Q23" s="98"/>
      <c r="R23" s="94">
        <f>A24*D24</f>
        <v>0</v>
      </c>
      <c r="S23" s="94"/>
      <c r="T23" s="94"/>
      <c r="U23" s="25"/>
    </row>
    <row r="24" spans="1:27" ht="12.75" customHeight="1" x14ac:dyDescent="0.2">
      <c r="A24" s="50"/>
      <c r="B24" s="53" t="s">
        <v>37</v>
      </c>
      <c r="C24" s="53"/>
      <c r="D24" s="49">
        <v>530</v>
      </c>
      <c r="E24" s="49"/>
      <c r="F24" s="49"/>
      <c r="G24" s="50"/>
      <c r="H24" s="53" t="s">
        <v>38</v>
      </c>
      <c r="I24" s="53"/>
      <c r="J24" s="53"/>
      <c r="K24" s="61">
        <v>35750</v>
      </c>
      <c r="L24" s="66"/>
      <c r="M24" s="69"/>
      <c r="N24" s="135"/>
      <c r="O24" s="54" t="s">
        <v>39</v>
      </c>
      <c r="P24" s="55"/>
      <c r="Q24" s="99">
        <v>39325</v>
      </c>
      <c r="R24" s="94"/>
      <c r="S24" s="94">
        <f>G24*K24</f>
        <v>0</v>
      </c>
      <c r="T24" s="94">
        <f>M24*Q24</f>
        <v>0</v>
      </c>
      <c r="U24" s="25"/>
    </row>
    <row r="25" spans="1:27" x14ac:dyDescent="0.2">
      <c r="A25" s="50"/>
      <c r="B25" s="53"/>
      <c r="C25" s="53"/>
      <c r="D25" s="49"/>
      <c r="E25" s="49"/>
      <c r="F25" s="49"/>
      <c r="G25" s="50"/>
      <c r="H25" s="53"/>
      <c r="I25" s="53"/>
      <c r="J25" s="53"/>
      <c r="K25" s="67"/>
      <c r="L25" s="68"/>
      <c r="M25" s="69"/>
      <c r="N25" s="135"/>
      <c r="O25" s="56"/>
      <c r="P25" s="57"/>
      <c r="Q25" s="100"/>
      <c r="R25" s="95">
        <f>A26*D26</f>
        <v>0</v>
      </c>
      <c r="S25" s="94"/>
      <c r="T25" s="94"/>
      <c r="U25" s="25"/>
    </row>
    <row r="26" spans="1:27" ht="12.75" customHeight="1" x14ac:dyDescent="0.2">
      <c r="A26" s="50"/>
      <c r="B26" s="53" t="s">
        <v>84</v>
      </c>
      <c r="C26" s="53"/>
      <c r="D26" s="49">
        <v>260</v>
      </c>
      <c r="E26" s="49"/>
      <c r="F26" s="49"/>
      <c r="G26" s="50"/>
      <c r="H26" s="53"/>
      <c r="I26" s="53"/>
      <c r="J26" s="53"/>
      <c r="K26" s="49"/>
      <c r="L26" s="49"/>
      <c r="M26" s="69"/>
      <c r="N26" s="69"/>
      <c r="O26" s="52"/>
      <c r="P26" s="52"/>
      <c r="Q26" s="99"/>
      <c r="R26" s="96"/>
      <c r="S26" s="95">
        <f>G26*K26</f>
        <v>0</v>
      </c>
      <c r="T26" s="95">
        <f>M26*Q26</f>
        <v>0</v>
      </c>
      <c r="U26" s="25"/>
    </row>
    <row r="27" spans="1:27" ht="12.75" customHeight="1" x14ac:dyDescent="0.25">
      <c r="A27" s="50"/>
      <c r="B27" s="53"/>
      <c r="C27" s="53"/>
      <c r="D27" s="49"/>
      <c r="E27" s="49"/>
      <c r="F27" s="49"/>
      <c r="G27" s="50"/>
      <c r="H27" s="53"/>
      <c r="I27" s="53"/>
      <c r="J27" s="53"/>
      <c r="K27" s="49"/>
      <c r="L27" s="49"/>
      <c r="M27" s="69"/>
      <c r="N27" s="69"/>
      <c r="O27" s="52"/>
      <c r="P27" s="52"/>
      <c r="Q27" s="100"/>
      <c r="R27" s="28">
        <f>SUM(R11:R26)</f>
        <v>0</v>
      </c>
      <c r="S27" s="96"/>
      <c r="T27" s="96"/>
      <c r="U27" s="25"/>
      <c r="AA27" s="22"/>
    </row>
    <row r="28" spans="1:27" ht="15.75" x14ac:dyDescent="0.25">
      <c r="A28" s="4"/>
      <c r="B28" s="5"/>
      <c r="C28" s="5"/>
      <c r="D28" s="6"/>
      <c r="E28" s="6"/>
      <c r="F28" s="6"/>
      <c r="G28" s="7"/>
      <c r="H28" s="5"/>
      <c r="I28" s="5"/>
      <c r="J28" s="5"/>
      <c r="K28" s="6"/>
      <c r="L28" s="6"/>
      <c r="M28" s="18"/>
      <c r="N28" s="18"/>
      <c r="O28" s="15"/>
      <c r="P28" s="15"/>
      <c r="Q28" s="29"/>
      <c r="R28" s="30" t="s">
        <v>40</v>
      </c>
      <c r="S28" s="31">
        <f>SUM(S12:S27)</f>
        <v>0</v>
      </c>
      <c r="T28" s="31">
        <f>SUM(T12:T27)</f>
        <v>0</v>
      </c>
      <c r="U28" s="25"/>
      <c r="AA28" s="22"/>
    </row>
    <row r="29" spans="1:27" ht="29.25" customHeight="1" x14ac:dyDescent="0.25">
      <c r="A29" s="8"/>
      <c r="B29" s="60" t="s">
        <v>41</v>
      </c>
      <c r="C29" s="60"/>
      <c r="D29" s="60"/>
      <c r="E29" s="60"/>
      <c r="F29" s="60"/>
      <c r="G29" s="8"/>
      <c r="H29" s="60" t="s">
        <v>42</v>
      </c>
      <c r="I29" s="60"/>
      <c r="J29" s="60"/>
      <c r="K29" s="60"/>
      <c r="L29" s="60"/>
      <c r="M29" s="130"/>
      <c r="N29" s="131"/>
      <c r="O29" s="60" t="s">
        <v>43</v>
      </c>
      <c r="P29" s="60"/>
      <c r="Q29" s="60"/>
      <c r="R29" s="24">
        <f>A30*E30</f>
        <v>0</v>
      </c>
      <c r="S29" s="30"/>
      <c r="T29" s="32" t="s">
        <v>44</v>
      </c>
      <c r="U29" s="25"/>
      <c r="AA29" s="22"/>
    </row>
    <row r="30" spans="1:27" ht="33" customHeight="1" x14ac:dyDescent="0.2">
      <c r="A30" s="48"/>
      <c r="B30" s="126" t="s">
        <v>45</v>
      </c>
      <c r="C30" s="126"/>
      <c r="D30" s="127"/>
      <c r="E30" s="128">
        <v>450</v>
      </c>
      <c r="F30" s="129"/>
      <c r="G30" s="9"/>
      <c r="H30" s="53" t="s">
        <v>46</v>
      </c>
      <c r="I30" s="53"/>
      <c r="J30" s="49">
        <v>1100</v>
      </c>
      <c r="K30" s="49"/>
      <c r="L30" s="49"/>
      <c r="M30" s="69"/>
      <c r="N30" s="69"/>
      <c r="O30" s="53" t="s">
        <v>47</v>
      </c>
      <c r="P30" s="53"/>
      <c r="Q30" s="33">
        <v>450</v>
      </c>
      <c r="R30" s="97">
        <f>A31*E31</f>
        <v>0</v>
      </c>
      <c r="S30" s="24">
        <f>G30*J30</f>
        <v>0</v>
      </c>
      <c r="T30" s="24">
        <f>M30*Q30</f>
        <v>0</v>
      </c>
      <c r="U30" s="25"/>
      <c r="AA30" s="22"/>
    </row>
    <row r="31" spans="1:27" ht="17.25" customHeight="1" x14ac:dyDescent="0.2">
      <c r="A31" s="50"/>
      <c r="B31" s="53" t="s">
        <v>48</v>
      </c>
      <c r="C31" s="53"/>
      <c r="D31" s="59"/>
      <c r="E31" s="61">
        <v>825</v>
      </c>
      <c r="F31" s="62"/>
      <c r="G31" s="102"/>
      <c r="H31" s="53" t="s">
        <v>49</v>
      </c>
      <c r="I31" s="53"/>
      <c r="J31" s="49">
        <v>220</v>
      </c>
      <c r="K31" s="49"/>
      <c r="L31" s="49"/>
      <c r="M31" s="65"/>
      <c r="N31" s="65"/>
      <c r="O31" s="53" t="s">
        <v>50</v>
      </c>
      <c r="P31" s="53"/>
      <c r="Q31" s="49">
        <v>1250</v>
      </c>
      <c r="R31" s="97"/>
      <c r="S31" s="94">
        <f>G31*J31</f>
        <v>0</v>
      </c>
      <c r="T31" s="94">
        <f>M31*Q31</f>
        <v>0</v>
      </c>
      <c r="U31" s="25"/>
    </row>
    <row r="32" spans="1:27" ht="40.5" customHeight="1" x14ac:dyDescent="0.2">
      <c r="A32" s="50"/>
      <c r="B32" s="53"/>
      <c r="C32" s="53"/>
      <c r="D32" s="59"/>
      <c r="E32" s="63"/>
      <c r="F32" s="64"/>
      <c r="G32" s="102"/>
      <c r="H32" s="53"/>
      <c r="I32" s="53"/>
      <c r="J32" s="49"/>
      <c r="K32" s="49"/>
      <c r="L32" s="49"/>
      <c r="M32" s="65"/>
      <c r="N32" s="65"/>
      <c r="O32" s="53"/>
      <c r="P32" s="53"/>
      <c r="Q32" s="49"/>
      <c r="R32" s="24">
        <f>A33*E33</f>
        <v>0</v>
      </c>
      <c r="S32" s="94"/>
      <c r="T32" s="94"/>
      <c r="U32" s="25"/>
    </row>
    <row r="33" spans="1:27" ht="27" customHeight="1" x14ac:dyDescent="0.25">
      <c r="A33" s="2"/>
      <c r="B33" s="53" t="s">
        <v>51</v>
      </c>
      <c r="C33" s="53"/>
      <c r="D33" s="59"/>
      <c r="E33" s="81">
        <v>300</v>
      </c>
      <c r="F33" s="82"/>
      <c r="G33" s="9"/>
      <c r="H33" s="53" t="s">
        <v>52</v>
      </c>
      <c r="I33" s="53"/>
      <c r="J33" s="49">
        <v>360</v>
      </c>
      <c r="K33" s="49"/>
      <c r="L33" s="49"/>
      <c r="M33" s="65"/>
      <c r="N33" s="65"/>
      <c r="O33" s="53" t="s">
        <v>53</v>
      </c>
      <c r="P33" s="53"/>
      <c r="Q33" s="34">
        <v>1250</v>
      </c>
      <c r="R33" s="24">
        <f>A34*E34</f>
        <v>0</v>
      </c>
      <c r="S33" s="24">
        <f>G33*J33</f>
        <v>0</v>
      </c>
      <c r="T33" s="24">
        <f>M33*Q33</f>
        <v>0</v>
      </c>
      <c r="U33" s="25"/>
      <c r="Y33" s="45"/>
      <c r="AA33" s="22"/>
    </row>
    <row r="34" spans="1:27" ht="25.5" customHeight="1" x14ac:dyDescent="0.25">
      <c r="A34" s="50"/>
      <c r="B34" s="53" t="s">
        <v>54</v>
      </c>
      <c r="C34" s="53"/>
      <c r="D34" s="59"/>
      <c r="E34" s="81">
        <v>352</v>
      </c>
      <c r="F34" s="82"/>
      <c r="G34" s="9"/>
      <c r="H34" s="83" t="s">
        <v>55</v>
      </c>
      <c r="I34" s="83"/>
      <c r="J34" s="49">
        <v>220</v>
      </c>
      <c r="K34" s="49"/>
      <c r="L34" s="49"/>
      <c r="M34" s="69"/>
      <c r="N34" s="69"/>
      <c r="O34" s="53" t="s">
        <v>56</v>
      </c>
      <c r="P34" s="53"/>
      <c r="Q34" s="34">
        <v>200</v>
      </c>
      <c r="R34" s="24">
        <f>A35*F35*2</f>
        <v>0</v>
      </c>
      <c r="S34" s="24">
        <f>G34*J34</f>
        <v>0</v>
      </c>
      <c r="T34" s="24">
        <f>M34*Q34</f>
        <v>0</v>
      </c>
      <c r="U34" s="25"/>
      <c r="AA34" s="22"/>
    </row>
    <row r="35" spans="1:27" ht="25.5" customHeight="1" x14ac:dyDescent="0.25">
      <c r="A35" s="50"/>
      <c r="B35" s="53"/>
      <c r="C35" s="53"/>
      <c r="D35" s="59"/>
      <c r="E35" s="122"/>
      <c r="F35" s="123"/>
      <c r="G35" s="9"/>
      <c r="H35" s="124" t="s">
        <v>57</v>
      </c>
      <c r="I35" s="124"/>
      <c r="J35" s="49">
        <v>360</v>
      </c>
      <c r="K35" s="49"/>
      <c r="L35" s="49"/>
      <c r="M35" s="69"/>
      <c r="N35" s="69"/>
      <c r="O35" s="125" t="s">
        <v>58</v>
      </c>
      <c r="P35" s="125"/>
      <c r="Q35" s="34">
        <v>750</v>
      </c>
      <c r="R35" s="94">
        <f>A36*E36</f>
        <v>0</v>
      </c>
      <c r="S35" s="24">
        <f>G35*J35</f>
        <v>0</v>
      </c>
      <c r="T35" s="24">
        <f>M35*Q35</f>
        <v>0</v>
      </c>
      <c r="U35" s="25"/>
    </row>
    <row r="36" spans="1:27" ht="14.25" customHeight="1" x14ac:dyDescent="0.2">
      <c r="A36" s="50"/>
      <c r="B36" s="53" t="s">
        <v>59</v>
      </c>
      <c r="C36" s="53"/>
      <c r="D36" s="59"/>
      <c r="E36" s="61">
        <v>450</v>
      </c>
      <c r="F36" s="66"/>
      <c r="G36" s="103"/>
      <c r="H36" s="88"/>
      <c r="I36" s="89"/>
      <c r="J36" s="82"/>
      <c r="K36" s="49"/>
      <c r="L36" s="49"/>
      <c r="M36" s="69"/>
      <c r="N36" s="69"/>
      <c r="O36" s="84" t="s">
        <v>60</v>
      </c>
      <c r="P36" s="85"/>
      <c r="Q36" s="49">
        <v>1500</v>
      </c>
      <c r="R36" s="94"/>
      <c r="S36" s="94">
        <f>G36*J36</f>
        <v>0</v>
      </c>
      <c r="T36" s="94">
        <f>M36*Q36</f>
        <v>0</v>
      </c>
      <c r="U36" s="25"/>
    </row>
    <row r="37" spans="1:27" ht="15.75" customHeight="1" x14ac:dyDescent="0.2">
      <c r="A37" s="50"/>
      <c r="B37" s="53"/>
      <c r="C37" s="53"/>
      <c r="D37" s="59"/>
      <c r="E37" s="67"/>
      <c r="F37" s="68"/>
      <c r="G37" s="103"/>
      <c r="H37" s="90"/>
      <c r="I37" s="91"/>
      <c r="J37" s="82"/>
      <c r="K37" s="49"/>
      <c r="L37" s="49"/>
      <c r="M37" s="69"/>
      <c r="N37" s="69"/>
      <c r="O37" s="86"/>
      <c r="P37" s="87"/>
      <c r="Q37" s="49"/>
      <c r="R37" s="94">
        <f>A38*E38</f>
        <v>0</v>
      </c>
      <c r="S37" s="94"/>
      <c r="T37" s="94"/>
      <c r="U37" s="25"/>
    </row>
    <row r="38" spans="1:27" ht="13.5" customHeight="1" x14ac:dyDescent="0.2">
      <c r="A38" s="50"/>
      <c r="B38" s="53" t="s">
        <v>61</v>
      </c>
      <c r="C38" s="53"/>
      <c r="D38" s="59"/>
      <c r="E38" s="61">
        <v>300</v>
      </c>
      <c r="F38" s="66"/>
      <c r="G38" s="102"/>
      <c r="H38" s="92"/>
      <c r="I38" s="92"/>
      <c r="J38" s="49"/>
      <c r="K38" s="49"/>
      <c r="L38" s="49"/>
      <c r="M38" s="69"/>
      <c r="N38" s="69"/>
      <c r="O38" s="53"/>
      <c r="P38" s="53"/>
      <c r="Q38" s="49"/>
      <c r="R38" s="94"/>
      <c r="S38" s="94">
        <f>G38*J38</f>
        <v>0</v>
      </c>
      <c r="T38" s="94">
        <f>M38*Q38</f>
        <v>0</v>
      </c>
      <c r="U38" s="25"/>
      <c r="AA38" s="22"/>
    </row>
    <row r="39" spans="1:27" x14ac:dyDescent="0.2">
      <c r="A39" s="50"/>
      <c r="B39" s="53"/>
      <c r="C39" s="53"/>
      <c r="D39" s="59"/>
      <c r="E39" s="67"/>
      <c r="F39" s="68"/>
      <c r="G39" s="102"/>
      <c r="H39" s="53"/>
      <c r="I39" s="53"/>
      <c r="J39" s="49"/>
      <c r="K39" s="49"/>
      <c r="L39" s="49"/>
      <c r="M39" s="69"/>
      <c r="N39" s="69"/>
      <c r="O39" s="53"/>
      <c r="P39" s="53"/>
      <c r="Q39" s="49"/>
      <c r="R39" s="94">
        <f>A40*E40</f>
        <v>0</v>
      </c>
      <c r="S39" s="94"/>
      <c r="T39" s="94"/>
      <c r="U39" s="25"/>
      <c r="AA39" s="22"/>
    </row>
    <row r="40" spans="1:27" ht="13.5" customHeight="1" x14ac:dyDescent="0.2">
      <c r="A40" s="50"/>
      <c r="B40" s="53" t="s">
        <v>62</v>
      </c>
      <c r="C40" s="53"/>
      <c r="D40" s="59"/>
      <c r="E40" s="61">
        <v>750</v>
      </c>
      <c r="F40" s="66"/>
      <c r="G40" s="102"/>
      <c r="H40" s="53"/>
      <c r="I40" s="53"/>
      <c r="J40" s="49"/>
      <c r="K40" s="49"/>
      <c r="L40" s="49"/>
      <c r="M40" s="69"/>
      <c r="N40" s="69"/>
      <c r="O40" s="53"/>
      <c r="P40" s="53"/>
      <c r="Q40" s="49"/>
      <c r="R40" s="94"/>
      <c r="S40" s="94">
        <f>G40*J40</f>
        <v>0</v>
      </c>
      <c r="T40" s="94">
        <f>M40*Q40</f>
        <v>0</v>
      </c>
      <c r="U40" s="25"/>
      <c r="AA40" s="22"/>
    </row>
    <row r="41" spans="1:27" x14ac:dyDescent="0.2">
      <c r="A41" s="50"/>
      <c r="B41" s="53"/>
      <c r="C41" s="53"/>
      <c r="D41" s="59"/>
      <c r="E41" s="67"/>
      <c r="F41" s="68"/>
      <c r="G41" s="102"/>
      <c r="H41" s="53"/>
      <c r="I41" s="53"/>
      <c r="J41" s="49"/>
      <c r="K41" s="49"/>
      <c r="L41" s="49"/>
      <c r="M41" s="69"/>
      <c r="N41" s="69"/>
      <c r="O41" s="53"/>
      <c r="P41" s="53"/>
      <c r="Q41" s="49"/>
      <c r="R41" s="94">
        <f>E42*A42</f>
        <v>0</v>
      </c>
      <c r="S41" s="94"/>
      <c r="T41" s="94"/>
      <c r="U41" s="25"/>
    </row>
    <row r="42" spans="1:27" ht="12.75" customHeight="1" x14ac:dyDescent="0.2">
      <c r="A42" s="50"/>
      <c r="B42" s="53" t="s">
        <v>63</v>
      </c>
      <c r="C42" s="53"/>
      <c r="D42" s="59"/>
      <c r="E42" s="61">
        <v>670</v>
      </c>
      <c r="F42" s="66"/>
      <c r="G42" s="102"/>
      <c r="H42" s="53"/>
      <c r="I42" s="53"/>
      <c r="J42" s="49"/>
      <c r="K42" s="49"/>
      <c r="L42" s="49"/>
      <c r="M42" s="69"/>
      <c r="N42" s="69"/>
      <c r="O42" s="53"/>
      <c r="P42" s="53"/>
      <c r="Q42" s="53"/>
      <c r="R42" s="94"/>
      <c r="S42" s="94">
        <f>G42*J42</f>
        <v>0</v>
      </c>
      <c r="T42" s="94">
        <f>M42*Q42</f>
        <v>0</v>
      </c>
      <c r="U42" s="25"/>
    </row>
    <row r="43" spans="1:27" ht="15" x14ac:dyDescent="0.2">
      <c r="A43" s="50"/>
      <c r="B43" s="53"/>
      <c r="C43" s="53"/>
      <c r="D43" s="59"/>
      <c r="E43" s="67"/>
      <c r="F43" s="68"/>
      <c r="G43" s="104"/>
      <c r="H43" s="83"/>
      <c r="I43" s="83"/>
      <c r="J43" s="93"/>
      <c r="K43" s="93"/>
      <c r="L43" s="93"/>
      <c r="M43" s="70"/>
      <c r="N43" s="70"/>
      <c r="O43" s="83"/>
      <c r="P43" s="83"/>
      <c r="Q43" s="83"/>
      <c r="R43" s="24"/>
      <c r="S43" s="94"/>
      <c r="T43" s="94"/>
      <c r="U43" s="25"/>
    </row>
    <row r="44" spans="1:27" ht="12" customHeight="1" x14ac:dyDescent="0.25">
      <c r="A44" s="101"/>
      <c r="B44" s="60" t="s">
        <v>64</v>
      </c>
      <c r="C44" s="60"/>
      <c r="D44" s="60"/>
      <c r="E44" s="60"/>
      <c r="F44" s="60"/>
      <c r="G44" s="105"/>
      <c r="H44" s="111"/>
      <c r="I44" s="111"/>
      <c r="J44" s="111"/>
      <c r="K44" s="111"/>
      <c r="L44" s="111"/>
      <c r="M44" s="112"/>
      <c r="N44" s="113"/>
      <c r="O44" s="113"/>
      <c r="P44" s="113"/>
      <c r="Q44" s="114"/>
      <c r="R44" s="35">
        <f>SUM(R29:R42)</f>
        <v>0</v>
      </c>
      <c r="S44" s="24"/>
      <c r="T44" s="24"/>
      <c r="U44" s="25"/>
    </row>
    <row r="45" spans="1:27" ht="15.75" customHeight="1" x14ac:dyDescent="0.25">
      <c r="A45" s="101"/>
      <c r="B45" s="60"/>
      <c r="C45" s="60"/>
      <c r="D45" s="60"/>
      <c r="E45" s="60"/>
      <c r="F45" s="60"/>
      <c r="G45" s="106"/>
      <c r="H45" s="71"/>
      <c r="I45" s="71"/>
      <c r="J45" s="71"/>
      <c r="K45" s="71"/>
      <c r="L45" s="71"/>
      <c r="M45" s="88"/>
      <c r="N45" s="115"/>
      <c r="O45" s="115"/>
      <c r="P45" s="115"/>
      <c r="Q45" s="89"/>
      <c r="R45" s="36"/>
      <c r="S45" s="35">
        <f>SUM(S30:S44)</f>
        <v>0</v>
      </c>
      <c r="T45" s="35">
        <f>SUM(T30:T44)</f>
        <v>0</v>
      </c>
      <c r="U45" s="25"/>
    </row>
    <row r="46" spans="1:27" ht="3.75" hidden="1" customHeight="1" x14ac:dyDescent="0.25">
      <c r="A46" s="10"/>
      <c r="B46" s="11"/>
      <c r="C46" s="11"/>
      <c r="D46" s="11"/>
      <c r="E46" s="12"/>
      <c r="F46" s="12"/>
      <c r="G46" s="13"/>
      <c r="H46" s="116"/>
      <c r="I46" s="71"/>
      <c r="J46" s="71"/>
      <c r="K46" s="71"/>
      <c r="L46" s="71"/>
      <c r="M46" s="117"/>
      <c r="N46" s="106"/>
      <c r="O46" s="106"/>
      <c r="P46" s="106"/>
      <c r="Q46" s="118"/>
      <c r="R46" s="32" t="s">
        <v>65</v>
      </c>
      <c r="S46" s="36"/>
      <c r="T46" s="36"/>
      <c r="U46" s="25"/>
    </row>
    <row r="47" spans="1:27" ht="18" customHeight="1" x14ac:dyDescent="0.2">
      <c r="A47" s="50"/>
      <c r="B47" s="53" t="s">
        <v>66</v>
      </c>
      <c r="C47" s="53"/>
      <c r="D47" s="49">
        <v>3500</v>
      </c>
      <c r="E47" s="49"/>
      <c r="F47" s="49"/>
      <c r="G47" s="14"/>
      <c r="H47" s="71" t="s">
        <v>67</v>
      </c>
      <c r="I47" s="71"/>
      <c r="J47" s="71"/>
      <c r="K47" s="71"/>
      <c r="L47" s="71"/>
      <c r="M47" s="119"/>
      <c r="N47" s="120"/>
      <c r="O47" s="120"/>
      <c r="P47" s="120"/>
      <c r="Q47" s="121"/>
      <c r="R47" s="37">
        <f>A47*D47</f>
        <v>0</v>
      </c>
      <c r="S47" s="36"/>
      <c r="T47" s="36"/>
      <c r="U47" s="25"/>
    </row>
    <row r="48" spans="1:27" ht="15" customHeight="1" x14ac:dyDescent="0.25">
      <c r="A48" s="50"/>
      <c r="B48" s="53" t="s">
        <v>68</v>
      </c>
      <c r="C48" s="53"/>
      <c r="D48" s="49"/>
      <c r="E48" s="49"/>
      <c r="F48" s="49"/>
      <c r="G48" s="14"/>
      <c r="H48" s="71" t="s">
        <v>69</v>
      </c>
      <c r="I48" s="71"/>
      <c r="J48" s="71"/>
      <c r="K48" s="71"/>
      <c r="L48" s="71"/>
      <c r="M48" s="72" t="s">
        <v>75</v>
      </c>
      <c r="N48" s="73"/>
      <c r="O48" s="73"/>
      <c r="P48" s="73"/>
      <c r="Q48" s="74"/>
      <c r="R48" s="35"/>
      <c r="S48" s="36"/>
      <c r="T48" s="36"/>
      <c r="U48" s="25"/>
    </row>
    <row r="49" spans="1:21" ht="12.75" customHeight="1" x14ac:dyDescent="0.2">
      <c r="A49" s="50"/>
      <c r="B49" s="53" t="s">
        <v>70</v>
      </c>
      <c r="C49" s="53"/>
      <c r="D49" s="49">
        <v>2350</v>
      </c>
      <c r="E49" s="49"/>
      <c r="F49" s="49"/>
      <c r="G49" s="107"/>
      <c r="H49" s="75" t="s">
        <v>74</v>
      </c>
      <c r="I49" s="76"/>
      <c r="J49" s="76"/>
      <c r="K49" s="76"/>
      <c r="L49" s="76"/>
      <c r="M49" s="19"/>
      <c r="N49" s="14"/>
      <c r="O49" s="14"/>
      <c r="P49" s="14"/>
      <c r="Q49" s="38"/>
      <c r="R49" s="39">
        <f>A49*D49</f>
        <v>0</v>
      </c>
      <c r="S49" s="36"/>
      <c r="T49" s="36"/>
      <c r="U49" s="25"/>
    </row>
    <row r="50" spans="1:21" ht="14.25" customHeight="1" x14ac:dyDescent="0.25">
      <c r="A50" s="50"/>
      <c r="B50" s="53" t="s">
        <v>68</v>
      </c>
      <c r="C50" s="53"/>
      <c r="D50" s="49"/>
      <c r="E50" s="49"/>
      <c r="F50" s="49"/>
      <c r="G50" s="108"/>
      <c r="H50" s="77"/>
      <c r="I50" s="77"/>
      <c r="J50" s="77"/>
      <c r="K50" s="77"/>
      <c r="L50" s="77"/>
      <c r="M50" s="78" t="s">
        <v>71</v>
      </c>
      <c r="N50" s="79"/>
      <c r="O50" s="79"/>
      <c r="P50" s="79"/>
      <c r="Q50" s="80"/>
      <c r="R50" s="40">
        <f>SUM(R47:R49)</f>
        <v>0</v>
      </c>
      <c r="S50" s="41"/>
      <c r="T50" s="41"/>
      <c r="U50" s="25"/>
    </row>
    <row r="51" spans="1:21" ht="15.75" x14ac:dyDescent="0.25">
      <c r="A51" s="109"/>
      <c r="B51" s="109"/>
      <c r="C51" s="109"/>
      <c r="D51" s="109"/>
      <c r="E51" s="109"/>
      <c r="F51" s="109"/>
      <c r="G51" s="110"/>
      <c r="H51" s="16"/>
      <c r="I51" s="16"/>
      <c r="J51" s="16"/>
      <c r="K51" s="16"/>
      <c r="L51" s="16"/>
      <c r="M51" s="16"/>
      <c r="N51" s="16"/>
      <c r="O51" s="16"/>
      <c r="P51" s="16"/>
      <c r="Q51" s="42" t="s">
        <v>72</v>
      </c>
      <c r="R51" s="40"/>
    </row>
    <row r="52" spans="1:21" ht="15.75" x14ac:dyDescent="0.25">
      <c r="A52" s="15"/>
      <c r="B52" s="15"/>
      <c r="C52" s="15"/>
      <c r="D52" s="15"/>
      <c r="E52" s="15"/>
      <c r="F52" s="15"/>
      <c r="G52" s="15"/>
      <c r="H52" s="16"/>
      <c r="I52" s="16"/>
      <c r="J52" s="16"/>
      <c r="K52" s="16"/>
      <c r="L52" s="16"/>
      <c r="M52" s="16"/>
      <c r="N52" s="16"/>
      <c r="O52" s="16"/>
      <c r="P52" s="16"/>
      <c r="Q52" s="42"/>
      <c r="R52" s="40"/>
    </row>
    <row r="53" spans="1:21" ht="15.75" x14ac:dyDescent="0.25">
      <c r="A53" s="15"/>
      <c r="B53" s="15"/>
      <c r="C53" s="15"/>
      <c r="D53" s="15"/>
      <c r="E53" s="15"/>
      <c r="F53" s="15"/>
      <c r="G53" s="15"/>
      <c r="H53" s="16"/>
      <c r="I53" s="16"/>
      <c r="J53" s="16"/>
      <c r="K53" s="16"/>
      <c r="L53" s="16"/>
      <c r="M53" s="16"/>
      <c r="N53" s="16"/>
      <c r="O53" s="16"/>
      <c r="P53" s="16"/>
      <c r="Q53" s="42"/>
      <c r="R53" s="40"/>
    </row>
    <row r="54" spans="1:21" x14ac:dyDescent="0.2">
      <c r="A54" s="15"/>
      <c r="B54" s="15"/>
      <c r="C54" s="15"/>
      <c r="D54" s="15"/>
      <c r="E54" s="15"/>
      <c r="F54" s="15"/>
      <c r="G54" s="15"/>
      <c r="H54" s="16"/>
      <c r="I54" s="16"/>
      <c r="J54" s="16"/>
      <c r="K54" s="16"/>
      <c r="L54" s="16"/>
      <c r="M54" s="16"/>
      <c r="N54" s="16"/>
      <c r="O54" s="16"/>
      <c r="P54" s="16"/>
      <c r="Q54" s="42"/>
    </row>
    <row r="55" spans="1:21" ht="15" x14ac:dyDescent="0.25">
      <c r="A55" s="17"/>
    </row>
  </sheetData>
  <mergeCells count="246">
    <mergeCell ref="C3:K5"/>
    <mergeCell ref="A9:B9"/>
    <mergeCell ref="C9:K9"/>
    <mergeCell ref="N9:O9"/>
    <mergeCell ref="P9:Q9"/>
    <mergeCell ref="A1:Q1"/>
    <mergeCell ref="AA1:AI1"/>
    <mergeCell ref="A2:B2"/>
    <mergeCell ref="C2:E2"/>
    <mergeCell ref="F2:H2"/>
    <mergeCell ref="I2:K2"/>
    <mergeCell ref="L2:O2"/>
    <mergeCell ref="P2:Q2"/>
    <mergeCell ref="L3:O3"/>
    <mergeCell ref="P3:Q3"/>
    <mergeCell ref="A3:B5"/>
    <mergeCell ref="L4:O4"/>
    <mergeCell ref="P4:Q4"/>
    <mergeCell ref="L5:O5"/>
    <mergeCell ref="P5:Q5"/>
    <mergeCell ref="A10:Q10"/>
    <mergeCell ref="B11:F11"/>
    <mergeCell ref="H11:L11"/>
    <mergeCell ref="M11:N11"/>
    <mergeCell ref="O11:Q11"/>
    <mergeCell ref="L6:M9"/>
    <mergeCell ref="A6:B8"/>
    <mergeCell ref="N6:O7"/>
    <mergeCell ref="P6:Q7"/>
    <mergeCell ref="C6:K6"/>
    <mergeCell ref="C7:K7"/>
    <mergeCell ref="C8:K8"/>
    <mergeCell ref="N8:O8"/>
    <mergeCell ref="P8:Q8"/>
    <mergeCell ref="B12:C12"/>
    <mergeCell ref="D12:F12"/>
    <mergeCell ref="H12:J12"/>
    <mergeCell ref="K12:L12"/>
    <mergeCell ref="M12:N12"/>
    <mergeCell ref="O12:P12"/>
    <mergeCell ref="B13:C13"/>
    <mergeCell ref="B14:C14"/>
    <mergeCell ref="D13:F14"/>
    <mergeCell ref="K13:L14"/>
    <mergeCell ref="M13:N14"/>
    <mergeCell ref="O13:P14"/>
    <mergeCell ref="H13:I14"/>
    <mergeCell ref="B15:C15"/>
    <mergeCell ref="D15:F15"/>
    <mergeCell ref="H15:J15"/>
    <mergeCell ref="K15:L15"/>
    <mergeCell ref="M15:N15"/>
    <mergeCell ref="O15:P15"/>
    <mergeCell ref="B18:C18"/>
    <mergeCell ref="D18:F18"/>
    <mergeCell ref="H18:J18"/>
    <mergeCell ref="K18:L18"/>
    <mergeCell ref="M18:N18"/>
    <mergeCell ref="O18:P18"/>
    <mergeCell ref="B16:C17"/>
    <mergeCell ref="D16:F17"/>
    <mergeCell ref="B19:C19"/>
    <mergeCell ref="D19:F19"/>
    <mergeCell ref="H19:J19"/>
    <mergeCell ref="K19:L19"/>
    <mergeCell ref="M19:N19"/>
    <mergeCell ref="O19:P19"/>
    <mergeCell ref="B29:F29"/>
    <mergeCell ref="H29:L29"/>
    <mergeCell ref="M29:N29"/>
    <mergeCell ref="O29:Q29"/>
    <mergeCell ref="K20:L21"/>
    <mergeCell ref="M20:N21"/>
    <mergeCell ref="O20:P21"/>
    <mergeCell ref="K26:L27"/>
    <mergeCell ref="M26:N27"/>
    <mergeCell ref="O26:P27"/>
    <mergeCell ref="H26:J27"/>
    <mergeCell ref="D26:F27"/>
    <mergeCell ref="B20:C21"/>
    <mergeCell ref="D20:F21"/>
    <mergeCell ref="K24:L25"/>
    <mergeCell ref="M24:N25"/>
    <mergeCell ref="O24:P25"/>
    <mergeCell ref="H20:J21"/>
    <mergeCell ref="B30:D30"/>
    <mergeCell ref="E30:F30"/>
    <mergeCell ref="H30:I30"/>
    <mergeCell ref="J30:L30"/>
    <mergeCell ref="M30:N30"/>
    <mergeCell ref="O30:P30"/>
    <mergeCell ref="B33:D33"/>
    <mergeCell ref="E33:F33"/>
    <mergeCell ref="H33:I33"/>
    <mergeCell ref="J33:L33"/>
    <mergeCell ref="M33:N33"/>
    <mergeCell ref="O33:P33"/>
    <mergeCell ref="O31:P32"/>
    <mergeCell ref="H34:I34"/>
    <mergeCell ref="J34:L34"/>
    <mergeCell ref="M34:N34"/>
    <mergeCell ref="O34:P34"/>
    <mergeCell ref="B35:D35"/>
    <mergeCell ref="E35:F35"/>
    <mergeCell ref="H35:I35"/>
    <mergeCell ref="J35:L35"/>
    <mergeCell ref="M35:N35"/>
    <mergeCell ref="O35:P35"/>
    <mergeCell ref="A51:G51"/>
    <mergeCell ref="H44:L44"/>
    <mergeCell ref="M44:Q44"/>
    <mergeCell ref="H45:L45"/>
    <mergeCell ref="M45:Q45"/>
    <mergeCell ref="H46:L46"/>
    <mergeCell ref="M46:Q46"/>
    <mergeCell ref="B47:C47"/>
    <mergeCell ref="H47:L47"/>
    <mergeCell ref="M47:Q47"/>
    <mergeCell ref="A13:A14"/>
    <mergeCell ref="A16:A17"/>
    <mergeCell ref="A20:A21"/>
    <mergeCell ref="A22:A23"/>
    <mergeCell ref="A24:A25"/>
    <mergeCell ref="A26:A27"/>
    <mergeCell ref="A31:A32"/>
    <mergeCell ref="A34:A35"/>
    <mergeCell ref="A36:A37"/>
    <mergeCell ref="A38:A39"/>
    <mergeCell ref="A40:A41"/>
    <mergeCell ref="A42:A43"/>
    <mergeCell ref="A44:A45"/>
    <mergeCell ref="A47:A48"/>
    <mergeCell ref="A49:A50"/>
    <mergeCell ref="G13:G14"/>
    <mergeCell ref="G16:G17"/>
    <mergeCell ref="G20:G21"/>
    <mergeCell ref="G22:G23"/>
    <mergeCell ref="G24:G25"/>
    <mergeCell ref="G26:G27"/>
    <mergeCell ref="G31:G32"/>
    <mergeCell ref="G36:G37"/>
    <mergeCell ref="G38:G39"/>
    <mergeCell ref="G40:G41"/>
    <mergeCell ref="G42:G43"/>
    <mergeCell ref="G44:G45"/>
    <mergeCell ref="G49:G50"/>
    <mergeCell ref="B26:C27"/>
    <mergeCell ref="B24:C25"/>
    <mergeCell ref="D24:F25"/>
    <mergeCell ref="B22:C23"/>
    <mergeCell ref="D22:F23"/>
    <mergeCell ref="Q40:Q41"/>
    <mergeCell ref="Q42:Q43"/>
    <mergeCell ref="R12:R13"/>
    <mergeCell ref="R15:R16"/>
    <mergeCell ref="R19:R20"/>
    <mergeCell ref="R21:R22"/>
    <mergeCell ref="R23:R24"/>
    <mergeCell ref="R25:R26"/>
    <mergeCell ref="R30:R31"/>
    <mergeCell ref="R35:R36"/>
    <mergeCell ref="R37:R38"/>
    <mergeCell ref="R39:R40"/>
    <mergeCell ref="R41:R42"/>
    <mergeCell ref="Q13:Q14"/>
    <mergeCell ref="Q16:Q17"/>
    <mergeCell ref="Q20:Q21"/>
    <mergeCell ref="Q22:Q23"/>
    <mergeCell ref="Q24:Q25"/>
    <mergeCell ref="Q26:Q27"/>
    <mergeCell ref="Q31:Q32"/>
    <mergeCell ref="Q36:Q37"/>
    <mergeCell ref="Q38:Q39"/>
    <mergeCell ref="S40:S41"/>
    <mergeCell ref="S42:S43"/>
    <mergeCell ref="T13:T14"/>
    <mergeCell ref="T16:T17"/>
    <mergeCell ref="T20:T21"/>
    <mergeCell ref="T22:T23"/>
    <mergeCell ref="T24:T25"/>
    <mergeCell ref="T26:T27"/>
    <mergeCell ref="T31:T32"/>
    <mergeCell ref="T36:T37"/>
    <mergeCell ref="T38:T39"/>
    <mergeCell ref="T40:T41"/>
    <mergeCell ref="T42:T43"/>
    <mergeCell ref="S13:S14"/>
    <mergeCell ref="S16:S17"/>
    <mergeCell ref="S20:S21"/>
    <mergeCell ref="S22:S23"/>
    <mergeCell ref="S24:S25"/>
    <mergeCell ref="S26:S27"/>
    <mergeCell ref="S31:S32"/>
    <mergeCell ref="S36:S37"/>
    <mergeCell ref="S38:S39"/>
    <mergeCell ref="O42:P43"/>
    <mergeCell ref="J38:L39"/>
    <mergeCell ref="E36:F37"/>
    <mergeCell ref="M36:N37"/>
    <mergeCell ref="O36:P37"/>
    <mergeCell ref="H36:I37"/>
    <mergeCell ref="J36:L37"/>
    <mergeCell ref="E38:F39"/>
    <mergeCell ref="M38:N39"/>
    <mergeCell ref="O38:P39"/>
    <mergeCell ref="H38:I39"/>
    <mergeCell ref="H42:I43"/>
    <mergeCell ref="J42:L43"/>
    <mergeCell ref="E40:F41"/>
    <mergeCell ref="M40:N41"/>
    <mergeCell ref="O40:P41"/>
    <mergeCell ref="H40:I41"/>
    <mergeCell ref="J40:L41"/>
    <mergeCell ref="B42:D43"/>
    <mergeCell ref="B36:D37"/>
    <mergeCell ref="B40:D41"/>
    <mergeCell ref="B38:D39"/>
    <mergeCell ref="D49:F50"/>
    <mergeCell ref="D47:F48"/>
    <mergeCell ref="B44:F45"/>
    <mergeCell ref="E31:F32"/>
    <mergeCell ref="M31:N32"/>
    <mergeCell ref="B31:D32"/>
    <mergeCell ref="H31:I32"/>
    <mergeCell ref="J31:L32"/>
    <mergeCell ref="E42:F43"/>
    <mergeCell ref="M42:N43"/>
    <mergeCell ref="B48:C48"/>
    <mergeCell ref="H48:L48"/>
    <mergeCell ref="M48:Q48"/>
    <mergeCell ref="B49:C49"/>
    <mergeCell ref="H49:L49"/>
    <mergeCell ref="B50:C50"/>
    <mergeCell ref="H50:L50"/>
    <mergeCell ref="M50:Q50"/>
    <mergeCell ref="B34:D34"/>
    <mergeCell ref="E34:F34"/>
    <mergeCell ref="K22:L23"/>
    <mergeCell ref="M22:N23"/>
    <mergeCell ref="O22:P23"/>
    <mergeCell ref="H22:J23"/>
    <mergeCell ref="H24:J25"/>
    <mergeCell ref="K16:L17"/>
    <mergeCell ref="M16:N17"/>
    <mergeCell ref="O16:P17"/>
    <mergeCell ref="H16:J17"/>
  </mergeCells>
  <pageMargins left="0.43307086614173201" right="0.23622047244094499" top="0.47244094488188998" bottom="0.35433070866141703" header="0.31496062992126" footer="0.31496062992126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"/>
    </sheetView>
  </sheetViews>
  <sheetFormatPr defaultColWidth="9"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B2" sqref="B2"/>
    </sheetView>
  </sheetViews>
  <sheetFormatPr defaultColWidth="9" defaultRowHeight="12.75" x14ac:dyDescent="0.2"/>
  <sheetData>
    <row r="1" spans="1:2" x14ac:dyDescent="0.2">
      <c r="A1">
        <v>15000</v>
      </c>
      <c r="B1">
        <f>A1*1.1</f>
        <v>16500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988AACF-892D-41F5-A5BC-99FD903D6B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0E79B42-58F8-44AE-BF1B-375629666F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0F4D96-1108-458B-9EF8-F5259A3941C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7</vt:i4>
      </vt:variant>
      <vt:variant>
        <vt:lpstr>Adlandırılmış Aralıklar</vt:lpstr>
      </vt:variant>
      <vt:variant>
        <vt:i4>1</vt:i4>
      </vt:variant>
    </vt:vector>
  </HeadingPairs>
  <TitlesOfParts>
    <vt:vector size="8" baseType="lpstr">
      <vt:lpstr>Grafik1</vt:lpstr>
      <vt:lpstr>VATANDAŞ</vt:lpstr>
      <vt:lpstr>Sayfa5</vt:lpstr>
      <vt:lpstr>Sayfa1</vt:lpstr>
      <vt:lpstr>Sayfa2</vt:lpstr>
      <vt:lpstr>Sayfa3</vt:lpstr>
      <vt:lpstr>Sayfa4</vt:lpstr>
      <vt:lpstr>VATANDAŞ!Yazdırma_Alanı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Mehmet Ali KABALAK</cp:lastModifiedBy>
  <cp:lastPrinted>2024-12-30T13:32:07Z</cp:lastPrinted>
  <dcterms:created xsi:type="dcterms:W3CDTF">1999-05-26T11:21:00Z</dcterms:created>
  <dcterms:modified xsi:type="dcterms:W3CDTF">2025-03-10T05:55:43Z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B407C80920E54BDC9B55BA0BC8AD7511_12</vt:lpwstr>
  </property>
  <property fmtid="{D5CDD505-2E9C-101B-9397-08002B2CF9AE}" pid="3" name="KSOProductBuildVer">
    <vt:lpwstr>1033-12.2.0.18283</vt:lpwstr>
  </property>
</Properties>
</file>