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bozkurtozcan\Desktop\"/>
    </mc:Choice>
  </mc:AlternateContent>
  <bookViews>
    <workbookView xWindow="-120" yWindow="-120" windowWidth="29040" windowHeight="15840" tabRatio="562"/>
  </bookViews>
  <sheets>
    <sheet name="Tahsilat Pusulası" sheetId="1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15" l="1"/>
  <c r="E30" i="15"/>
  <c r="E26" i="15"/>
  <c r="E24" i="15"/>
  <c r="E37" i="15" l="1"/>
  <c r="E13" i="15" l="1"/>
  <c r="E14" i="15"/>
  <c r="G14" i="15" s="1"/>
  <c r="E15" i="15"/>
  <c r="G15" i="15" s="1"/>
  <c r="E16" i="15"/>
  <c r="E17" i="15"/>
  <c r="E18" i="15"/>
  <c r="G18" i="15" s="1"/>
  <c r="E19" i="15"/>
  <c r="G19" i="15" s="1"/>
  <c r="E20" i="15"/>
  <c r="E21" i="15"/>
  <c r="G21" i="15" s="1"/>
  <c r="E22" i="15"/>
  <c r="G22" i="15" s="1"/>
  <c r="E23" i="15"/>
  <c r="E25" i="15"/>
  <c r="E27" i="15"/>
  <c r="E28" i="15"/>
  <c r="E29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G46" i="15" s="1"/>
  <c r="E47" i="15"/>
  <c r="E48" i="15"/>
  <c r="E50" i="15"/>
  <c r="E51" i="15"/>
  <c r="E52" i="15"/>
  <c r="E53" i="15"/>
  <c r="G53" i="15" s="1"/>
  <c r="E54" i="15"/>
  <c r="E55" i="15"/>
  <c r="G55" i="15" s="1"/>
  <c r="E56" i="15"/>
  <c r="G56" i="15" s="1"/>
  <c r="E57" i="15"/>
  <c r="E58" i="15"/>
  <c r="E59" i="15"/>
  <c r="E60" i="15"/>
  <c r="E61" i="15"/>
  <c r="E62" i="15"/>
  <c r="E63" i="15"/>
  <c r="E12" i="15"/>
  <c r="G12" i="15" s="1"/>
  <c r="C9" i="15"/>
  <c r="E5" i="15" l="1"/>
  <c r="E7" i="15" s="1"/>
  <c r="G10" i="15"/>
  <c r="E6" i="15" s="1"/>
  <c r="E8" i="15" l="1"/>
</calcChain>
</file>

<file path=xl/sharedStrings.xml><?xml version="1.0" encoding="utf-8"?>
<sst xmlns="http://schemas.openxmlformats.org/spreadsheetml/2006/main" count="167" uniqueCount="111">
  <si>
    <t xml:space="preserve">Ücret KDV'siz  (TL)   </t>
  </si>
  <si>
    <t>KDV Miktarı (TL)</t>
  </si>
  <si>
    <t>KDV'li Toplam (TL)</t>
  </si>
  <si>
    <t>ADI</t>
  </si>
  <si>
    <t>FİYAT</t>
  </si>
  <si>
    <t>ADET</t>
  </si>
  <si>
    <t>KDV'SİZ TOPLAM</t>
  </si>
  <si>
    <t>BRUCELLA (CFT)</t>
  </si>
  <si>
    <t>BRUSELLA(SAT)</t>
  </si>
  <si>
    <t>BRUCELLA(RBPT)*</t>
  </si>
  <si>
    <t>BVD(PCR ANTİJEN)</t>
  </si>
  <si>
    <t>KULUÇKAHANE KONTROLÜ*</t>
  </si>
  <si>
    <t>DAMIZLIK SÜRÜ KONTROLÜ*</t>
  </si>
  <si>
    <t>SİSTEMİK NEKROPSİ (BÜYÜKBAŞ)</t>
  </si>
  <si>
    <t>SİSTEMİK NEKROPSİ (KÜÇÜKBAŞ)</t>
  </si>
  <si>
    <t>SİSTEMİK NEKROPSİ(BALIK - KANATLI)</t>
  </si>
  <si>
    <t>DİĞER HAYVANLAR NEKROPSİ</t>
  </si>
  <si>
    <t>KEDİ KÖPEK NEKROPSİ</t>
  </si>
  <si>
    <t>İHRAK (BÜYÜKBAŞ)</t>
  </si>
  <si>
    <t>İHRAK (KÜÇÜKBAŞ)</t>
  </si>
  <si>
    <t>İHRAK (KEDİ-KÖPEK)</t>
  </si>
  <si>
    <t>İHRAK (KANATLI - BALIK)</t>
  </si>
  <si>
    <t>ÖZEL İHRAK</t>
  </si>
  <si>
    <t>BAKTERİ İZOLASYONU(KLASİK)</t>
  </si>
  <si>
    <t>BAKTERİ İZOLASYONU(APİ-VİTEK)</t>
  </si>
  <si>
    <t>ANTİBİORAM (KLASİK)</t>
  </si>
  <si>
    <t>GAİTA MUAYENESİ</t>
  </si>
  <si>
    <t>PATOLOJİK MUAYENE</t>
  </si>
  <si>
    <t>BT(ELİZA ANTİKOR)</t>
  </si>
  <si>
    <t>BVD(ELİZA ANTİKOR)</t>
  </si>
  <si>
    <t>IBR GE(ELİZA ANTİKOR)</t>
  </si>
  <si>
    <t>IBR(PCR ANTİJEN)</t>
  </si>
  <si>
    <t>SIĞIR KAN PARAZİTLERİ (BABESİA-THAİLERİA-ANAPLASMA)*</t>
  </si>
  <si>
    <t>TRİŞİNELLOZİS (DOMUZ)</t>
  </si>
  <si>
    <t>PARAZİTER MUAYENE (BÜYÜKBAŞ)</t>
  </si>
  <si>
    <t>PARAZİTER MUAYENE (KÜÇÜKBAŞ-KEDİ-KÖPEK)</t>
  </si>
  <si>
    <t>PARAZİTER MUAYENE (BALIK-KANATLI-ARI)</t>
  </si>
  <si>
    <t>MASTİTİS</t>
  </si>
  <si>
    <t>AKABANE PCR ANTİJEN*</t>
  </si>
  <si>
    <t>UYUZ MUAYENESİ</t>
  </si>
  <si>
    <t>KANATLI SALMONELLA *</t>
  </si>
  <si>
    <t>BEF PCR ANTİJEN *</t>
  </si>
  <si>
    <t>BEF ELİZA ANTİKOR</t>
  </si>
  <si>
    <t>PPR ELİSA ANTİKOR</t>
  </si>
  <si>
    <t>BRSV ELİSA ANTİKOR</t>
  </si>
  <si>
    <t>ROTA VİRÜS ELİSA ANTİJEN</t>
  </si>
  <si>
    <t>KORONA VİRÜS ELİSA ANTİJEN</t>
  </si>
  <si>
    <t>PESTİSİT KALİFATİF</t>
  </si>
  <si>
    <t>ARTROPOD CİNS TÜR TAYİNİ</t>
  </si>
  <si>
    <t>540</t>
  </si>
  <si>
    <t>%10 Akredite</t>
  </si>
  <si>
    <t>İMZA</t>
  </si>
  <si>
    <t>MUAYENE ÜCRETLERİNİ GÖSTERİR TAHSİLAT PUSULASI</t>
  </si>
  <si>
    <t>Düzenleyen</t>
  </si>
  <si>
    <t>Onaylayan</t>
  </si>
  <si>
    <t>Numune Kabul Personel</t>
  </si>
  <si>
    <t>*Des.Hiz.Dai.Bşk.nın 31/12/2018 tarih ve E.3923196 sayılı yazıları ile %50'si alınır ifadesine istinaden indirim uygulanmıştır.</t>
  </si>
  <si>
    <t>*Bakanlığımız Araştırma Enstitüsü Müdürlüklerine %40 İndirim Uygulanır İfadesine İstinaden İndirim Uygulanmıştır.</t>
  </si>
  <si>
    <t>Uygulanan İndirim Tutarı :</t>
  </si>
  <si>
    <t>İndirim Sonrası Kalan Ücret (KDV'siz)</t>
  </si>
  <si>
    <t xml:space="preserve">Hayvan Sahibi: </t>
  </si>
  <si>
    <t>ADRES:</t>
  </si>
  <si>
    <t>VERGİ/TCKN:</t>
  </si>
  <si>
    <t>Tel No/Not :</t>
  </si>
  <si>
    <t>BT(PCR ANTİJEN)*</t>
  </si>
  <si>
    <t>PARATUBERKÜLOZ (ELİSA ANTİKOR)*</t>
  </si>
  <si>
    <t>EBL(ELİSA ANTİKOR)*</t>
  </si>
  <si>
    <t>BVD(ELİSA ANTİJEN)*</t>
  </si>
  <si>
    <t>IBR(ELİSA ANTİKOR)</t>
  </si>
  <si>
    <t>BT(ELİSA ANTİKOR)</t>
  </si>
  <si>
    <t>BVD(ELİSA ANTİKOR)</t>
  </si>
  <si>
    <t>BEF ELİSA ANTİKOR</t>
  </si>
  <si>
    <t>364</t>
  </si>
  <si>
    <t>1820</t>
  </si>
  <si>
    <t>188</t>
  </si>
  <si>
    <t>1255</t>
  </si>
  <si>
    <t>489</t>
  </si>
  <si>
    <t>326</t>
  </si>
  <si>
    <t>1882</t>
  </si>
  <si>
    <t>1631</t>
  </si>
  <si>
    <t>402</t>
  </si>
  <si>
    <t>376</t>
  </si>
  <si>
    <t>941</t>
  </si>
  <si>
    <t>44.863</t>
  </si>
  <si>
    <t>26.980</t>
  </si>
  <si>
    <t>BAKTERİ İZOLASYONU, ANTİBİYOGRAM(APİ-VİTEK)</t>
  </si>
  <si>
    <t>3.137</t>
  </si>
  <si>
    <t>565</t>
  </si>
  <si>
    <t>1.380</t>
  </si>
  <si>
    <t>1.255</t>
  </si>
  <si>
    <t>627</t>
  </si>
  <si>
    <t>KISMİ(ORGAN) NEKROPSİ (KÜÇÜKBAŞ)</t>
  </si>
  <si>
    <t>KISMİ(ORGAN) NEKROPSİ (BÜYÜKBAŞ)</t>
  </si>
  <si>
    <t>452</t>
  </si>
  <si>
    <t>BALIK NEKROPSİ</t>
  </si>
  <si>
    <t>1.569</t>
  </si>
  <si>
    <t>1.882</t>
  </si>
  <si>
    <t>251</t>
  </si>
  <si>
    <t>19.400</t>
  </si>
  <si>
    <t xml:space="preserve">Numune Kabul Birim Sorumlusu </t>
  </si>
  <si>
    <t>IBR gE-gB(ELİSA ANTİKOR)</t>
  </si>
  <si>
    <t>PARAZİTER MUAYENE MİKROSKOBİK(BÜYÜKBAŞ)</t>
  </si>
  <si>
    <t>PARAZİTER MUAYENE MAKROSKOBİK(BÜYÜKBAŞ)</t>
  </si>
  <si>
    <t>6.275</t>
  </si>
  <si>
    <t>1.443,00</t>
  </si>
  <si>
    <t>1.079</t>
  </si>
  <si>
    <t>678</t>
  </si>
  <si>
    <t>753</t>
  </si>
  <si>
    <t>602</t>
  </si>
  <si>
    <t>N.K. KAYIT NO:</t>
  </si>
  <si>
    <t>AVE-2026-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</si>
</sst>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TL&quot;;[Red]\-#,##0.00\ &quot;TL&quot;"/>
    <numFmt numFmtId="165" formatCode="&quot;AVE/2025/&quot;0000"/>
    <numFmt numFmtId="166" formatCode="&quot;N.K. KAYIT NO:&quot;0000"/>
    <numFmt numFmtId="167" formatCode="&quot;Tahsil Formu Sıra No:&quot;0000"/>
  </numFmts>
  <fonts count="16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name val="Arial"/>
      <family val="2"/>
      <charset val="162"/>
    </font>
    <font>
      <b/>
      <sz val="14"/>
      <name val="Arial"/>
      <family val="2"/>
      <charset val="162"/>
    </font>
    <font>
      <b/>
      <sz val="10"/>
      <name val="Arial"/>
      <family val="2"/>
      <charset val="162"/>
    </font>
    <font>
      <sz val="11"/>
      <name val="Times New Roman"/>
      <family val="1"/>
      <charset val="162"/>
    </font>
    <font>
      <sz val="9"/>
      <name val="Arial"/>
      <family val="2"/>
      <charset val="162"/>
    </font>
    <font>
      <b/>
      <sz val="11"/>
      <color rgb="FF3F3F3F"/>
      <name val="Calibri"/>
      <family val="2"/>
      <charset val="162"/>
      <scheme val="minor"/>
    </font>
    <font>
      <b/>
      <sz val="9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8"/>
      <color rgb="FF000000"/>
      <name val="Segoe UI"/>
      <family val="2"/>
      <charset val="162"/>
    </font>
    <font>
      <sz val="9"/>
      <name val="Times New Roman"/>
      <family val="1"/>
      <charset val="162"/>
    </font>
    <font>
      <b/>
      <sz val="12"/>
      <color theme="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9" fillId="3" borderId="16" applyNumberFormat="0" applyAlignment="0" applyProtection="0"/>
  </cellStyleXfs>
  <cellXfs count="101">
    <xf numFmtId="0" fontId="0" fillId="0" borderId="0" xfId="0"/>
    <xf numFmtId="0" fontId="0" fillId="0" borderId="0" xfId="0" applyBorder="1"/>
    <xf numFmtId="4" fontId="0" fillId="0" borderId="0" xfId="0" applyNumberFormat="1"/>
    <xf numFmtId="0" fontId="2" fillId="0" borderId="1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8" fillId="0" borderId="12" xfId="0" applyFont="1" applyBorder="1"/>
    <xf numFmtId="0" fontId="8" fillId="0" borderId="6" xfId="0" applyFont="1" applyBorder="1"/>
    <xf numFmtId="0" fontId="5" fillId="0" borderId="0" xfId="0" applyFont="1" applyBorder="1" applyAlignment="1"/>
    <xf numFmtId="0" fontId="9" fillId="3" borderId="16" xfId="1"/>
    <xf numFmtId="0" fontId="10" fillId="0" borderId="12" xfId="0" applyFont="1" applyBorder="1"/>
    <xf numFmtId="0" fontId="10" fillId="0" borderId="8" xfId="0" applyFont="1" applyBorder="1"/>
    <xf numFmtId="0" fontId="10" fillId="0" borderId="6" xfId="0" applyFont="1" applyBorder="1"/>
    <xf numFmtId="164" fontId="1" fillId="0" borderId="1" xfId="0" applyNumberFormat="1" applyFont="1" applyBorder="1" applyAlignment="1">
      <alignment horizontal="center" vertical="top" wrapText="1"/>
    </xf>
    <xf numFmtId="0" fontId="4" fillId="0" borderId="8" xfId="0" applyFont="1" applyBorder="1"/>
    <xf numFmtId="0" fontId="4" fillId="0" borderId="11" xfId="0" applyFont="1" applyBorder="1"/>
    <xf numFmtId="0" fontId="4" fillId="0" borderId="9" xfId="0" applyFont="1" applyBorder="1"/>
    <xf numFmtId="10" fontId="1" fillId="0" borderId="1" xfId="0" applyNumberFormat="1" applyFont="1" applyBorder="1" applyAlignment="1">
      <alignment vertical="top" wrapText="1"/>
    </xf>
    <xf numFmtId="9" fontId="0" fillId="0" borderId="0" xfId="0" applyNumberFormat="1"/>
    <xf numFmtId="0" fontId="14" fillId="0" borderId="0" xfId="0" applyFont="1" applyAlignment="1">
      <alignment horizontal="justify"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0" xfId="0" applyNumberFormat="1"/>
    <xf numFmtId="164" fontId="6" fillId="0" borderId="1" xfId="0" applyNumberFormat="1" applyFont="1" applyBorder="1"/>
    <xf numFmtId="164" fontId="0" fillId="0" borderId="1" xfId="0" applyNumberFormat="1" applyBorder="1"/>
    <xf numFmtId="164" fontId="0" fillId="0" borderId="14" xfId="0" applyNumberFormat="1" applyBorder="1"/>
    <xf numFmtId="0" fontId="1" fillId="0" borderId="15" xfId="0" applyFont="1" applyBorder="1" applyAlignment="1">
      <alignment vertical="top" wrapText="1"/>
    </xf>
    <xf numFmtId="0" fontId="8" fillId="0" borderId="0" xfId="0" applyFont="1" applyBorder="1"/>
    <xf numFmtId="0" fontId="10" fillId="0" borderId="0" xfId="0" applyFont="1" applyBorder="1"/>
    <xf numFmtId="49" fontId="1" fillId="0" borderId="12" xfId="0" applyNumberFormat="1" applyFont="1" applyBorder="1" applyAlignment="1">
      <alignment horizontal="left" vertical="top"/>
    </xf>
    <xf numFmtId="0" fontId="1" fillId="0" borderId="2" xfId="0" applyNumberFormat="1" applyFont="1" applyBorder="1" applyAlignment="1">
      <alignment horizontal="left" vertical="top"/>
    </xf>
    <xf numFmtId="0" fontId="11" fillId="0" borderId="2" xfId="0" applyFont="1" applyBorder="1" applyAlignment="1">
      <alignment vertical="center"/>
    </xf>
    <xf numFmtId="4" fontId="4" fillId="0" borderId="9" xfId="0" applyNumberFormat="1" applyFont="1" applyBorder="1"/>
    <xf numFmtId="0" fontId="15" fillId="2" borderId="1" xfId="0" applyFont="1" applyFill="1" applyBorder="1" applyAlignment="1">
      <alignment vertical="top" wrapText="1"/>
    </xf>
    <xf numFmtId="0" fontId="15" fillId="0" borderId="1" xfId="0" applyNumberFormat="1" applyFont="1" applyBorder="1" applyAlignment="1">
      <alignment vertical="top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4" fontId="4" fillId="0" borderId="4" xfId="0" applyNumberFormat="1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7" fontId="1" fillId="0" borderId="2" xfId="0" applyNumberFormat="1" applyFont="1" applyBorder="1" applyAlignment="1">
      <alignment horizontal="left" vertical="top" wrapText="1"/>
    </xf>
    <xf numFmtId="167" fontId="1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1" fillId="0" borderId="13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6" fontId="1" fillId="0" borderId="13" xfId="0" applyNumberFormat="1" applyFont="1" applyBorder="1" applyAlignment="1">
      <alignment horizontal="left" vertical="center" wrapText="1"/>
    </xf>
    <xf numFmtId="166" fontId="3" fillId="0" borderId="13" xfId="0" applyNumberFormat="1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7" fillId="0" borderId="1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9" fontId="10" fillId="2" borderId="1" xfId="0" applyNumberFormat="1" applyFont="1" applyFill="1" applyBorder="1"/>
    <xf numFmtId="49" fontId="8" fillId="2" borderId="1" xfId="0" applyNumberFormat="1" applyFont="1" applyFill="1" applyBorder="1"/>
    <xf numFmtId="49" fontId="8" fillId="2" borderId="14" xfId="0" applyNumberFormat="1" applyFont="1" applyFill="1" applyBorder="1"/>
    <xf numFmtId="49" fontId="10" fillId="2" borderId="3" xfId="0" applyNumberFormat="1" applyFont="1" applyFill="1" applyBorder="1"/>
    <xf numFmtId="49" fontId="10" fillId="2" borderId="14" xfId="0" applyNumberFormat="1" applyFont="1" applyFill="1" applyBorder="1"/>
  </cellXfs>
  <cellStyles count="2">
    <cellStyle name="Çıkış" xfId="1" builtinId="21"/>
    <cellStyle name="Normal" xfId="0" builtinId="0"/>
  </cellStyles>
  <dxfs count="1"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10" lockText="1" noThreeD="1"/>
</file>

<file path=xl/ctrlProps/ctrlProp2.xml><?xml version="1.0" encoding="utf-8"?>
<formControlPr xmlns="http://schemas.microsoft.com/office/spreadsheetml/2009/9/main" objectType="CheckBox" fmlaLink="$F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28575</xdr:rowOff>
        </xdr:from>
        <xdr:to>
          <xdr:col>3</xdr:col>
          <xdr:colOff>685800</xdr:colOff>
          <xdr:row>9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19050</xdr:rowOff>
        </xdr:from>
        <xdr:to>
          <xdr:col>5</xdr:col>
          <xdr:colOff>619125</xdr:colOff>
          <xdr:row>9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EVET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2">
    <pageSetUpPr fitToPage="1"/>
  </sheetPr>
  <dimension ref="A1:R77"/>
  <sheetViews>
    <sheetView tabSelected="1" zoomScaleNormal="100" workbookViewId="0">
      <selection activeCell="A10" sqref="A10:B10"/>
    </sheetView>
  </sheetViews>
  <sheetFormatPr defaultRowHeight="12.75" x14ac:dyDescent="0.2"/>
  <cols>
    <col min="1" max="1" width="16.28515625" customWidth="1"/>
    <col min="2" max="2" width="33.28515625" customWidth="1"/>
    <col min="3" max="3" width="9" customWidth="1"/>
    <col min="4" max="4" width="15" customWidth="1"/>
    <col min="5" max="5" width="13.28515625" style="2" customWidth="1"/>
    <col min="6" max="6" width="10.140625" customWidth="1"/>
    <col min="7" max="7" width="13.7109375" bestFit="1" customWidth="1"/>
    <col min="11" max="11" width="13" customWidth="1"/>
    <col min="12" max="12" width="6" customWidth="1"/>
  </cols>
  <sheetData>
    <row r="1" spans="1:18" s="1" customFormat="1" ht="18" x14ac:dyDescent="0.25">
      <c r="A1" s="51" t="s">
        <v>52</v>
      </c>
      <c r="B1" s="51"/>
      <c r="C1" s="52"/>
      <c r="D1" s="52"/>
      <c r="E1" s="52"/>
      <c r="F1" s="52"/>
      <c r="G1" s="52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31.5" customHeight="1" x14ac:dyDescent="0.2">
      <c r="A2" s="66" t="s">
        <v>60</v>
      </c>
      <c r="B2" s="68"/>
      <c r="C2" s="58" t="s">
        <v>109</v>
      </c>
      <c r="D2" s="59"/>
      <c r="E2" s="60"/>
      <c r="F2" s="56" t="s">
        <v>110</v>
      </c>
      <c r="G2" s="57"/>
      <c r="K2" s="23"/>
    </row>
    <row r="3" spans="1:18" ht="20.25" customHeight="1" x14ac:dyDescent="0.2">
      <c r="A3" s="67"/>
      <c r="B3" s="69"/>
      <c r="C3" s="53">
        <v>0</v>
      </c>
      <c r="D3" s="54"/>
      <c r="E3" s="54"/>
      <c r="F3" s="54"/>
      <c r="G3" s="54"/>
    </row>
    <row r="4" spans="1:18" ht="12.75" hidden="1" customHeight="1" x14ac:dyDescent="0.2">
      <c r="A4" s="27"/>
      <c r="B4" s="27"/>
      <c r="C4" s="54"/>
      <c r="D4" s="54"/>
      <c r="E4" s="54"/>
      <c r="F4" s="54"/>
      <c r="G4" s="54"/>
    </row>
    <row r="5" spans="1:18" ht="22.5" customHeight="1" x14ac:dyDescent="0.2">
      <c r="A5" s="72" t="s">
        <v>61</v>
      </c>
      <c r="B5" s="70"/>
      <c r="C5" s="61" t="s">
        <v>0</v>
      </c>
      <c r="D5" s="62"/>
      <c r="E5" s="55">
        <f>SUM(E12:E63)+SUM(G12:G63)</f>
        <v>0</v>
      </c>
      <c r="F5" s="55"/>
      <c r="G5" s="55"/>
      <c r="H5" s="4"/>
    </row>
    <row r="6" spans="1:18" ht="33.75" customHeight="1" x14ac:dyDescent="0.2">
      <c r="A6" s="73"/>
      <c r="B6" s="71"/>
      <c r="C6" s="61" t="s">
        <v>59</v>
      </c>
      <c r="D6" s="62"/>
      <c r="E6" s="63" t="str">
        <f>IF($G$10&gt;=1,(E5-G10),IF($G$10=0,"0"))</f>
        <v>0</v>
      </c>
      <c r="F6" s="64"/>
      <c r="G6" s="65"/>
      <c r="H6" s="4"/>
    </row>
    <row r="7" spans="1:18" ht="18" customHeight="1" x14ac:dyDescent="0.2">
      <c r="A7" s="66" t="s">
        <v>63</v>
      </c>
      <c r="B7" s="68"/>
      <c r="C7" s="3" t="s">
        <v>1</v>
      </c>
      <c r="D7" s="3"/>
      <c r="E7" s="55">
        <f>IF($D$10=TRUE,((E5-G10)*20%),IF($F$10=TRUE,(E5-G10)*20%,IF(D10,F10=FALSE,(E5*20%))))</f>
        <v>0</v>
      </c>
      <c r="F7" s="55"/>
      <c r="G7" s="55"/>
      <c r="H7" s="4"/>
    </row>
    <row r="8" spans="1:18" ht="22.5" customHeight="1" x14ac:dyDescent="0.2">
      <c r="A8" s="67"/>
      <c r="B8" s="69"/>
      <c r="C8" s="80" t="s">
        <v>2</v>
      </c>
      <c r="D8" s="81"/>
      <c r="E8" s="82">
        <f>E5+E7-G10</f>
        <v>0</v>
      </c>
      <c r="F8" s="83"/>
      <c r="G8" s="84"/>
    </row>
    <row r="9" spans="1:18" ht="31.5" customHeight="1" x14ac:dyDescent="0.2">
      <c r="A9" s="30" t="s">
        <v>62</v>
      </c>
      <c r="B9" s="31"/>
      <c r="C9" s="87" t="b">
        <f>IF($D$10=TRUE,($A$71),IF($F$10=TRUE,($A$72)))</f>
        <v>0</v>
      </c>
      <c r="D9" s="87"/>
      <c r="E9" s="87"/>
      <c r="F9" s="87"/>
      <c r="G9" s="88"/>
    </row>
    <row r="10" spans="1:18" ht="20.25" customHeight="1" x14ac:dyDescent="0.2">
      <c r="A10" s="76" t="s">
        <v>58</v>
      </c>
      <c r="B10" s="77"/>
      <c r="C10" s="16">
        <v>0.5</v>
      </c>
      <c r="D10" s="34" t="b">
        <v>0</v>
      </c>
      <c r="E10" s="16">
        <v>0.4</v>
      </c>
      <c r="F10" s="35" t="b">
        <v>0</v>
      </c>
      <c r="G10" s="12">
        <f>IF($D$10=TRUE,(E5*$C$10),IF($F$10=TRUE,(E5*E10),0))</f>
        <v>0</v>
      </c>
      <c r="J10" s="17"/>
      <c r="K10" s="18"/>
    </row>
    <row r="11" spans="1:18" ht="24.75" customHeight="1" x14ac:dyDescent="0.2">
      <c r="A11" s="74" t="s">
        <v>3</v>
      </c>
      <c r="B11" s="75"/>
      <c r="C11" s="32" t="s">
        <v>4</v>
      </c>
      <c r="D11" s="19" t="s">
        <v>5</v>
      </c>
      <c r="E11" s="20" t="s">
        <v>6</v>
      </c>
      <c r="F11" s="21"/>
      <c r="G11" s="22" t="s">
        <v>50</v>
      </c>
    </row>
    <row r="12" spans="1:18" x14ac:dyDescent="0.2">
      <c r="A12" s="48" t="s">
        <v>65</v>
      </c>
      <c r="B12" s="49"/>
      <c r="C12" s="96" t="s">
        <v>76</v>
      </c>
      <c r="D12" s="10">
        <v>0</v>
      </c>
      <c r="E12" s="50">
        <f>C12*D12</f>
        <v>0</v>
      </c>
      <c r="F12" s="50"/>
      <c r="G12" s="24">
        <f>E12*10%</f>
        <v>0</v>
      </c>
    </row>
    <row r="13" spans="1:18" x14ac:dyDescent="0.2">
      <c r="A13" s="46" t="s">
        <v>8</v>
      </c>
      <c r="B13" s="47"/>
      <c r="C13" s="97" t="s">
        <v>72</v>
      </c>
      <c r="D13" s="9">
        <v>0</v>
      </c>
      <c r="E13" s="50">
        <f t="shared" ref="E13:E63" si="0">C13*D13</f>
        <v>0</v>
      </c>
      <c r="F13" s="50"/>
      <c r="G13" s="24"/>
    </row>
    <row r="14" spans="1:18" ht="15" x14ac:dyDescent="0.25">
      <c r="A14" s="48" t="s">
        <v>66</v>
      </c>
      <c r="B14" s="49"/>
      <c r="C14" s="96" t="s">
        <v>80</v>
      </c>
      <c r="D14" s="8">
        <v>0</v>
      </c>
      <c r="E14" s="50">
        <f t="shared" si="0"/>
        <v>0</v>
      </c>
      <c r="F14" s="50"/>
      <c r="G14" s="24">
        <f>E14*10%</f>
        <v>0</v>
      </c>
    </row>
    <row r="15" spans="1:18" x14ac:dyDescent="0.2">
      <c r="A15" s="85" t="s">
        <v>67</v>
      </c>
      <c r="B15" s="86"/>
      <c r="C15" s="99" t="s">
        <v>82</v>
      </c>
      <c r="D15" s="9">
        <v>0</v>
      </c>
      <c r="E15" s="50">
        <f t="shared" si="0"/>
        <v>0</v>
      </c>
      <c r="F15" s="50"/>
      <c r="G15" s="24">
        <f>E15*10%</f>
        <v>0</v>
      </c>
    </row>
    <row r="16" spans="1:18" x14ac:dyDescent="0.2">
      <c r="A16" s="46" t="s">
        <v>10</v>
      </c>
      <c r="B16" s="47"/>
      <c r="C16" s="97" t="s">
        <v>86</v>
      </c>
      <c r="D16" s="9">
        <v>0</v>
      </c>
      <c r="E16" s="50">
        <f t="shared" si="0"/>
        <v>0</v>
      </c>
      <c r="F16" s="50"/>
      <c r="G16" s="24"/>
    </row>
    <row r="17" spans="1:7" x14ac:dyDescent="0.2">
      <c r="A17" s="46" t="s">
        <v>7</v>
      </c>
      <c r="B17" s="47"/>
      <c r="C17" s="97" t="s">
        <v>79</v>
      </c>
      <c r="D17" s="9">
        <v>0</v>
      </c>
      <c r="E17" s="50">
        <f t="shared" si="0"/>
        <v>0</v>
      </c>
      <c r="F17" s="50"/>
      <c r="G17" s="24"/>
    </row>
    <row r="18" spans="1:7" x14ac:dyDescent="0.2">
      <c r="A18" s="48" t="s">
        <v>9</v>
      </c>
      <c r="B18" s="49"/>
      <c r="C18" s="96" t="s">
        <v>74</v>
      </c>
      <c r="D18" s="9">
        <v>0</v>
      </c>
      <c r="E18" s="50">
        <f t="shared" si="0"/>
        <v>0</v>
      </c>
      <c r="F18" s="50"/>
      <c r="G18" s="24">
        <f>E18*10%</f>
        <v>0</v>
      </c>
    </row>
    <row r="19" spans="1:7" x14ac:dyDescent="0.2">
      <c r="A19" s="48" t="s">
        <v>64</v>
      </c>
      <c r="B19" s="49"/>
      <c r="C19" s="96" t="s">
        <v>86</v>
      </c>
      <c r="D19" s="9">
        <v>0</v>
      </c>
      <c r="E19" s="50">
        <f t="shared" si="0"/>
        <v>0</v>
      </c>
      <c r="F19" s="50"/>
      <c r="G19" s="24">
        <f>E19*10%</f>
        <v>0</v>
      </c>
    </row>
    <row r="20" spans="1:7" x14ac:dyDescent="0.2">
      <c r="A20" s="46" t="s">
        <v>68</v>
      </c>
      <c r="B20" s="47"/>
      <c r="C20" s="97" t="s">
        <v>87</v>
      </c>
      <c r="D20" s="5">
        <v>0</v>
      </c>
      <c r="E20" s="50">
        <f t="shared" si="0"/>
        <v>0</v>
      </c>
      <c r="F20" s="50"/>
      <c r="G20" s="24"/>
    </row>
    <row r="21" spans="1:7" x14ac:dyDescent="0.2">
      <c r="A21" s="48" t="s">
        <v>11</v>
      </c>
      <c r="B21" s="49"/>
      <c r="C21" s="96" t="s">
        <v>83</v>
      </c>
      <c r="D21" s="9">
        <v>0</v>
      </c>
      <c r="E21" s="50">
        <f t="shared" si="0"/>
        <v>0</v>
      </c>
      <c r="F21" s="50"/>
      <c r="G21" s="24">
        <f>E21*10%</f>
        <v>0</v>
      </c>
    </row>
    <row r="22" spans="1:7" x14ac:dyDescent="0.2">
      <c r="A22" s="48" t="s">
        <v>12</v>
      </c>
      <c r="B22" s="49"/>
      <c r="C22" s="96" t="s">
        <v>84</v>
      </c>
      <c r="D22" s="9">
        <v>0</v>
      </c>
      <c r="E22" s="50">
        <f t="shared" si="0"/>
        <v>0</v>
      </c>
      <c r="F22" s="50"/>
      <c r="G22" s="24">
        <f>E22*10%</f>
        <v>0</v>
      </c>
    </row>
    <row r="23" spans="1:7" x14ac:dyDescent="0.2">
      <c r="A23" s="46" t="s">
        <v>13</v>
      </c>
      <c r="B23" s="47"/>
      <c r="C23" s="97" t="s">
        <v>88</v>
      </c>
      <c r="D23" s="5">
        <v>0</v>
      </c>
      <c r="E23" s="50">
        <f t="shared" si="0"/>
        <v>0</v>
      </c>
      <c r="F23" s="50"/>
      <c r="G23" s="25"/>
    </row>
    <row r="24" spans="1:7" x14ac:dyDescent="0.2">
      <c r="A24" s="46" t="s">
        <v>92</v>
      </c>
      <c r="B24" s="47"/>
      <c r="C24" s="97" t="s">
        <v>88</v>
      </c>
      <c r="D24" s="5">
        <v>0</v>
      </c>
      <c r="E24" s="50">
        <f t="shared" ref="E24" si="1">C24*D24</f>
        <v>0</v>
      </c>
      <c r="F24" s="50"/>
      <c r="G24" s="25"/>
    </row>
    <row r="25" spans="1:7" x14ac:dyDescent="0.2">
      <c r="A25" s="46" t="s">
        <v>14</v>
      </c>
      <c r="B25" s="47"/>
      <c r="C25" s="97" t="s">
        <v>90</v>
      </c>
      <c r="D25" s="5">
        <v>0</v>
      </c>
      <c r="E25" s="50">
        <f t="shared" si="0"/>
        <v>0</v>
      </c>
      <c r="F25" s="50"/>
      <c r="G25" s="25"/>
    </row>
    <row r="26" spans="1:7" x14ac:dyDescent="0.2">
      <c r="A26" s="46" t="s">
        <v>91</v>
      </c>
      <c r="B26" s="47"/>
      <c r="C26" s="97" t="s">
        <v>93</v>
      </c>
      <c r="D26" s="5">
        <v>0</v>
      </c>
      <c r="E26" s="50">
        <f t="shared" ref="E26" si="2">C26*D26</f>
        <v>0</v>
      </c>
      <c r="F26" s="50"/>
      <c r="G26" s="25"/>
    </row>
    <row r="27" spans="1:7" x14ac:dyDescent="0.2">
      <c r="A27" s="46" t="s">
        <v>15</v>
      </c>
      <c r="B27" s="47" t="s">
        <v>15</v>
      </c>
      <c r="C27" s="97" t="s">
        <v>74</v>
      </c>
      <c r="D27" s="5">
        <v>0</v>
      </c>
      <c r="E27" s="50">
        <f t="shared" si="0"/>
        <v>0</v>
      </c>
      <c r="F27" s="50"/>
      <c r="G27" s="25"/>
    </row>
    <row r="28" spans="1:7" x14ac:dyDescent="0.2">
      <c r="A28" s="46" t="s">
        <v>16</v>
      </c>
      <c r="B28" s="47" t="s">
        <v>16</v>
      </c>
      <c r="C28" s="97" t="s">
        <v>74</v>
      </c>
      <c r="D28" s="5">
        <v>0</v>
      </c>
      <c r="E28" s="50">
        <f t="shared" si="0"/>
        <v>0</v>
      </c>
      <c r="F28" s="50"/>
      <c r="G28" s="25"/>
    </row>
    <row r="29" spans="1:7" x14ac:dyDescent="0.2">
      <c r="A29" s="46" t="s">
        <v>17</v>
      </c>
      <c r="B29" s="47" t="s">
        <v>17</v>
      </c>
      <c r="C29" s="97" t="s">
        <v>49</v>
      </c>
      <c r="D29" s="5">
        <v>0</v>
      </c>
      <c r="E29" s="50">
        <f t="shared" si="0"/>
        <v>0</v>
      </c>
      <c r="F29" s="50"/>
      <c r="G29" s="25"/>
    </row>
    <row r="30" spans="1:7" x14ac:dyDescent="0.2">
      <c r="A30" s="46" t="s">
        <v>94</v>
      </c>
      <c r="B30" s="47" t="s">
        <v>17</v>
      </c>
      <c r="C30" s="97" t="s">
        <v>74</v>
      </c>
      <c r="D30" s="5">
        <v>0</v>
      </c>
      <c r="E30" s="50">
        <f t="shared" ref="E30" si="3">C30*D30</f>
        <v>0</v>
      </c>
      <c r="F30" s="50"/>
      <c r="G30" s="25"/>
    </row>
    <row r="31" spans="1:7" x14ac:dyDescent="0.2">
      <c r="A31" s="46" t="s">
        <v>18</v>
      </c>
      <c r="B31" s="47" t="s">
        <v>18</v>
      </c>
      <c r="C31" s="97" t="s">
        <v>95</v>
      </c>
      <c r="D31" s="5">
        <v>0</v>
      </c>
      <c r="E31" s="50">
        <f t="shared" si="0"/>
        <v>0</v>
      </c>
      <c r="F31" s="50"/>
      <c r="G31" s="25"/>
    </row>
    <row r="32" spans="1:7" x14ac:dyDescent="0.2">
      <c r="A32" s="46" t="s">
        <v>19</v>
      </c>
      <c r="B32" s="47" t="s">
        <v>19</v>
      </c>
      <c r="C32" s="97" t="s">
        <v>82</v>
      </c>
      <c r="D32" s="5">
        <v>0</v>
      </c>
      <c r="E32" s="50">
        <f t="shared" si="0"/>
        <v>0</v>
      </c>
      <c r="F32" s="50"/>
      <c r="G32" s="25"/>
    </row>
    <row r="33" spans="1:11" x14ac:dyDescent="0.2">
      <c r="A33" s="46" t="s">
        <v>20</v>
      </c>
      <c r="B33" s="47" t="s">
        <v>20</v>
      </c>
      <c r="C33" s="97" t="s">
        <v>96</v>
      </c>
      <c r="D33" s="5">
        <v>0</v>
      </c>
      <c r="E33" s="50">
        <f t="shared" si="0"/>
        <v>0</v>
      </c>
      <c r="F33" s="50"/>
      <c r="G33" s="25"/>
    </row>
    <row r="34" spans="1:11" x14ac:dyDescent="0.2">
      <c r="A34" s="46" t="s">
        <v>21</v>
      </c>
      <c r="B34" s="47" t="s">
        <v>21</v>
      </c>
      <c r="C34" s="97" t="s">
        <v>97</v>
      </c>
      <c r="D34" s="5">
        <v>0</v>
      </c>
      <c r="E34" s="50">
        <f t="shared" si="0"/>
        <v>0</v>
      </c>
      <c r="F34" s="50"/>
      <c r="G34" s="25"/>
    </row>
    <row r="35" spans="1:11" x14ac:dyDescent="0.2">
      <c r="A35" s="46" t="s">
        <v>22</v>
      </c>
      <c r="B35" s="47" t="s">
        <v>22</v>
      </c>
      <c r="C35" s="97" t="s">
        <v>98</v>
      </c>
      <c r="D35" s="5">
        <v>0</v>
      </c>
      <c r="E35" s="50">
        <f t="shared" si="0"/>
        <v>0</v>
      </c>
      <c r="F35" s="50"/>
      <c r="G35" s="25"/>
    </row>
    <row r="36" spans="1:11" x14ac:dyDescent="0.2">
      <c r="A36" s="46" t="s">
        <v>23</v>
      </c>
      <c r="B36" s="47" t="s">
        <v>23</v>
      </c>
      <c r="C36" s="97" t="s">
        <v>75</v>
      </c>
      <c r="D36" s="5">
        <v>0</v>
      </c>
      <c r="E36" s="50">
        <f t="shared" si="0"/>
        <v>0</v>
      </c>
      <c r="F36" s="50"/>
      <c r="G36" s="25"/>
    </row>
    <row r="37" spans="1:11" x14ac:dyDescent="0.2">
      <c r="A37" s="46" t="s">
        <v>24</v>
      </c>
      <c r="B37" s="47" t="s">
        <v>24</v>
      </c>
      <c r="C37" s="97" t="s">
        <v>73</v>
      </c>
      <c r="D37" s="5">
        <v>0</v>
      </c>
      <c r="E37" s="50">
        <f t="shared" ref="E37" si="4">C37*D37</f>
        <v>0</v>
      </c>
      <c r="F37" s="50"/>
      <c r="G37" s="25"/>
    </row>
    <row r="38" spans="1:11" x14ac:dyDescent="0.2">
      <c r="A38" s="46" t="s">
        <v>85</v>
      </c>
      <c r="B38" s="47" t="s">
        <v>24</v>
      </c>
      <c r="C38" s="97" t="s">
        <v>78</v>
      </c>
      <c r="D38" s="5">
        <v>0</v>
      </c>
      <c r="E38" s="50">
        <f t="shared" si="0"/>
        <v>0</v>
      </c>
      <c r="F38" s="50"/>
      <c r="G38" s="25"/>
    </row>
    <row r="39" spans="1:11" x14ac:dyDescent="0.2">
      <c r="A39" s="46" t="s">
        <v>25</v>
      </c>
      <c r="B39" s="47" t="s">
        <v>25</v>
      </c>
      <c r="C39" s="97" t="s">
        <v>72</v>
      </c>
      <c r="D39" s="5">
        <v>0</v>
      </c>
      <c r="E39" s="50">
        <f t="shared" si="0"/>
        <v>0</v>
      </c>
      <c r="F39" s="50"/>
      <c r="G39" s="25"/>
    </row>
    <row r="40" spans="1:11" x14ac:dyDescent="0.2">
      <c r="A40" s="46" t="s">
        <v>26</v>
      </c>
      <c r="B40" s="47" t="s">
        <v>26</v>
      </c>
      <c r="C40" s="97" t="s">
        <v>93</v>
      </c>
      <c r="D40" s="5">
        <v>0</v>
      </c>
      <c r="E40" s="50">
        <f t="shared" si="0"/>
        <v>0</v>
      </c>
      <c r="F40" s="50"/>
      <c r="G40" s="25"/>
      <c r="K40" s="28"/>
    </row>
    <row r="41" spans="1:11" x14ac:dyDescent="0.2">
      <c r="A41" s="46" t="s">
        <v>27</v>
      </c>
      <c r="B41" s="47" t="s">
        <v>27</v>
      </c>
      <c r="C41" s="97" t="s">
        <v>49</v>
      </c>
      <c r="D41" s="5">
        <v>0</v>
      </c>
      <c r="E41" s="50">
        <f t="shared" si="0"/>
        <v>0</v>
      </c>
      <c r="F41" s="50"/>
      <c r="G41" s="25"/>
      <c r="K41" s="28"/>
    </row>
    <row r="42" spans="1:11" x14ac:dyDescent="0.2">
      <c r="A42" s="46" t="s">
        <v>69</v>
      </c>
      <c r="B42" s="47" t="s">
        <v>28</v>
      </c>
      <c r="C42" s="97" t="s">
        <v>89</v>
      </c>
      <c r="D42" s="5">
        <v>0</v>
      </c>
      <c r="E42" s="50">
        <f t="shared" si="0"/>
        <v>0</v>
      </c>
      <c r="F42" s="50"/>
      <c r="G42" s="25"/>
      <c r="K42" s="28"/>
    </row>
    <row r="43" spans="1:11" x14ac:dyDescent="0.2">
      <c r="A43" s="46" t="s">
        <v>70</v>
      </c>
      <c r="B43" s="47" t="s">
        <v>29</v>
      </c>
      <c r="C43" s="97" t="s">
        <v>81</v>
      </c>
      <c r="D43" s="5">
        <v>0</v>
      </c>
      <c r="E43" s="50">
        <f t="shared" si="0"/>
        <v>0</v>
      </c>
      <c r="F43" s="50"/>
      <c r="G43" s="25"/>
      <c r="K43" s="28"/>
    </row>
    <row r="44" spans="1:11" x14ac:dyDescent="0.2">
      <c r="A44" s="46" t="s">
        <v>100</v>
      </c>
      <c r="B44" s="47" t="s">
        <v>30</v>
      </c>
      <c r="C44" s="97" t="s">
        <v>87</v>
      </c>
      <c r="D44" s="5">
        <v>0</v>
      </c>
      <c r="E44" s="50">
        <f t="shared" si="0"/>
        <v>0</v>
      </c>
      <c r="F44" s="50"/>
      <c r="G44" s="25"/>
      <c r="K44" s="28"/>
    </row>
    <row r="45" spans="1:11" x14ac:dyDescent="0.2">
      <c r="A45" s="46" t="s">
        <v>31</v>
      </c>
      <c r="B45" s="47" t="s">
        <v>31</v>
      </c>
      <c r="C45" s="97" t="s">
        <v>86</v>
      </c>
      <c r="D45" s="5">
        <v>0</v>
      </c>
      <c r="E45" s="50">
        <f t="shared" si="0"/>
        <v>0</v>
      </c>
      <c r="F45" s="50"/>
      <c r="G45" s="25"/>
      <c r="K45" s="28"/>
    </row>
    <row r="46" spans="1:11" x14ac:dyDescent="0.2">
      <c r="A46" s="46" t="s">
        <v>32</v>
      </c>
      <c r="B46" s="47" t="s">
        <v>32</v>
      </c>
      <c r="C46" s="96" t="s">
        <v>77</v>
      </c>
      <c r="D46" s="9">
        <v>0</v>
      </c>
      <c r="E46" s="50">
        <f t="shared" si="0"/>
        <v>0</v>
      </c>
      <c r="F46" s="50"/>
      <c r="G46" s="24">
        <f>E46*10%</f>
        <v>0</v>
      </c>
      <c r="K46" s="28"/>
    </row>
    <row r="47" spans="1:11" x14ac:dyDescent="0.2">
      <c r="A47" s="46" t="s">
        <v>33</v>
      </c>
      <c r="B47" s="47" t="s">
        <v>33</v>
      </c>
      <c r="C47" s="97" t="s">
        <v>104</v>
      </c>
      <c r="D47" s="5">
        <v>0</v>
      </c>
      <c r="E47" s="50">
        <f t="shared" si="0"/>
        <v>0</v>
      </c>
      <c r="F47" s="50"/>
      <c r="G47" s="24"/>
      <c r="K47" s="28"/>
    </row>
    <row r="48" spans="1:11" x14ac:dyDescent="0.2">
      <c r="A48" s="46" t="s">
        <v>101</v>
      </c>
      <c r="B48" s="47" t="s">
        <v>34</v>
      </c>
      <c r="C48" s="97" t="s">
        <v>76</v>
      </c>
      <c r="D48" s="5">
        <v>0</v>
      </c>
      <c r="E48" s="50">
        <f t="shared" si="0"/>
        <v>0</v>
      </c>
      <c r="F48" s="50"/>
      <c r="G48" s="24"/>
      <c r="K48" s="28"/>
    </row>
    <row r="49" spans="1:11" x14ac:dyDescent="0.2">
      <c r="A49" s="46" t="s">
        <v>102</v>
      </c>
      <c r="B49" s="47" t="s">
        <v>34</v>
      </c>
      <c r="C49" s="97" t="s">
        <v>81</v>
      </c>
      <c r="D49" s="5">
        <v>0</v>
      </c>
      <c r="E49" s="50">
        <f t="shared" ref="E49" si="5">C49*D49</f>
        <v>0</v>
      </c>
      <c r="F49" s="50"/>
      <c r="G49" s="24"/>
      <c r="K49" s="28"/>
    </row>
    <row r="50" spans="1:11" x14ac:dyDescent="0.2">
      <c r="A50" s="46" t="s">
        <v>35</v>
      </c>
      <c r="B50" s="47" t="s">
        <v>35</v>
      </c>
      <c r="C50" s="97" t="s">
        <v>76</v>
      </c>
      <c r="D50" s="5">
        <v>0</v>
      </c>
      <c r="E50" s="50">
        <f t="shared" si="0"/>
        <v>0</v>
      </c>
      <c r="F50" s="50"/>
      <c r="G50" s="24"/>
      <c r="K50" s="28"/>
    </row>
    <row r="51" spans="1:11" x14ac:dyDescent="0.2">
      <c r="A51" s="46" t="s">
        <v>36</v>
      </c>
      <c r="B51" s="47" t="s">
        <v>36</v>
      </c>
      <c r="C51" s="97" t="s">
        <v>76</v>
      </c>
      <c r="D51" s="5">
        <v>0</v>
      </c>
      <c r="E51" s="50">
        <f t="shared" si="0"/>
        <v>0</v>
      </c>
      <c r="F51" s="50"/>
      <c r="G51" s="24"/>
      <c r="K51" s="28"/>
    </row>
    <row r="52" spans="1:11" x14ac:dyDescent="0.2">
      <c r="A52" s="46" t="s">
        <v>37</v>
      </c>
      <c r="B52" s="47" t="s">
        <v>37</v>
      </c>
      <c r="C52" s="97" t="s">
        <v>96</v>
      </c>
      <c r="D52" s="5">
        <v>0</v>
      </c>
      <c r="E52" s="50">
        <f t="shared" si="0"/>
        <v>0</v>
      </c>
      <c r="F52" s="50"/>
      <c r="G52" s="24"/>
      <c r="K52" s="28"/>
    </row>
    <row r="53" spans="1:11" x14ac:dyDescent="0.2">
      <c r="A53" s="46" t="s">
        <v>38</v>
      </c>
      <c r="B53" s="47" t="s">
        <v>38</v>
      </c>
      <c r="C53" s="100" t="s">
        <v>86</v>
      </c>
      <c r="D53" s="11">
        <v>0</v>
      </c>
      <c r="E53" s="50">
        <f t="shared" si="0"/>
        <v>0</v>
      </c>
      <c r="F53" s="50"/>
      <c r="G53" s="24">
        <f>E53*10%</f>
        <v>0</v>
      </c>
      <c r="K53" s="28"/>
    </row>
    <row r="54" spans="1:11" x14ac:dyDescent="0.2">
      <c r="A54" s="46" t="s">
        <v>39</v>
      </c>
      <c r="B54" s="47" t="s">
        <v>39</v>
      </c>
      <c r="C54" s="98" t="s">
        <v>77</v>
      </c>
      <c r="D54" s="6">
        <v>0</v>
      </c>
      <c r="E54" s="50">
        <f t="shared" si="0"/>
        <v>0</v>
      </c>
      <c r="F54" s="50"/>
      <c r="G54" s="24"/>
      <c r="K54" s="28"/>
    </row>
    <row r="55" spans="1:11" x14ac:dyDescent="0.2">
      <c r="A55" s="46" t="s">
        <v>40</v>
      </c>
      <c r="B55" s="47" t="s">
        <v>40</v>
      </c>
      <c r="C55" s="100" t="s">
        <v>105</v>
      </c>
      <c r="D55" s="11">
        <v>0</v>
      </c>
      <c r="E55" s="50">
        <f t="shared" si="0"/>
        <v>0</v>
      </c>
      <c r="F55" s="50"/>
      <c r="G55" s="24">
        <f>E55*10%</f>
        <v>0</v>
      </c>
      <c r="K55" s="28"/>
    </row>
    <row r="56" spans="1:11" x14ac:dyDescent="0.2">
      <c r="A56" s="46" t="s">
        <v>41</v>
      </c>
      <c r="B56" s="47" t="s">
        <v>41</v>
      </c>
      <c r="C56" s="100" t="s">
        <v>86</v>
      </c>
      <c r="D56" s="11">
        <v>0</v>
      </c>
      <c r="E56" s="50">
        <f t="shared" si="0"/>
        <v>0</v>
      </c>
      <c r="F56" s="50"/>
      <c r="G56" s="24">
        <f>E56*10%</f>
        <v>0</v>
      </c>
      <c r="K56" s="28"/>
    </row>
    <row r="57" spans="1:11" x14ac:dyDescent="0.2">
      <c r="A57" s="46" t="s">
        <v>71</v>
      </c>
      <c r="B57" s="47" t="s">
        <v>42</v>
      </c>
      <c r="C57" s="98" t="s">
        <v>106</v>
      </c>
      <c r="D57" s="6">
        <v>0</v>
      </c>
      <c r="E57" s="50">
        <f t="shared" si="0"/>
        <v>0</v>
      </c>
      <c r="F57" s="50"/>
      <c r="G57" s="25"/>
      <c r="K57" s="28"/>
    </row>
    <row r="58" spans="1:11" x14ac:dyDescent="0.2">
      <c r="A58" s="46" t="s">
        <v>43</v>
      </c>
      <c r="B58" s="47" t="s">
        <v>43</v>
      </c>
      <c r="C58" s="98" t="s">
        <v>107</v>
      </c>
      <c r="D58" s="6">
        <v>0</v>
      </c>
      <c r="E58" s="50">
        <f t="shared" si="0"/>
        <v>0</v>
      </c>
      <c r="F58" s="50"/>
      <c r="G58" s="25"/>
      <c r="K58" s="28"/>
    </row>
    <row r="59" spans="1:11" x14ac:dyDescent="0.2">
      <c r="A59" s="46" t="s">
        <v>44</v>
      </c>
      <c r="B59" s="47" t="s">
        <v>44</v>
      </c>
      <c r="C59" s="98" t="s">
        <v>106</v>
      </c>
      <c r="D59" s="6">
        <v>0</v>
      </c>
      <c r="E59" s="50">
        <f t="shared" si="0"/>
        <v>0</v>
      </c>
      <c r="F59" s="50"/>
      <c r="G59" s="25"/>
      <c r="K59" s="28"/>
    </row>
    <row r="60" spans="1:11" x14ac:dyDescent="0.2">
      <c r="A60" s="46" t="s">
        <v>45</v>
      </c>
      <c r="B60" s="47" t="s">
        <v>45</v>
      </c>
      <c r="C60" s="98" t="s">
        <v>108</v>
      </c>
      <c r="D60" s="6">
        <v>0</v>
      </c>
      <c r="E60" s="50">
        <f t="shared" si="0"/>
        <v>0</v>
      </c>
      <c r="F60" s="50"/>
      <c r="G60" s="25"/>
      <c r="K60" s="28"/>
    </row>
    <row r="61" spans="1:11" x14ac:dyDescent="0.2">
      <c r="A61" s="46" t="s">
        <v>46</v>
      </c>
      <c r="B61" s="47" t="s">
        <v>46</v>
      </c>
      <c r="C61" s="98" t="s">
        <v>108</v>
      </c>
      <c r="D61" s="6">
        <v>0</v>
      </c>
      <c r="E61" s="50">
        <f t="shared" si="0"/>
        <v>0</v>
      </c>
      <c r="F61" s="50"/>
      <c r="G61" s="25"/>
      <c r="K61" s="28"/>
    </row>
    <row r="62" spans="1:11" x14ac:dyDescent="0.2">
      <c r="A62" s="46" t="s">
        <v>47</v>
      </c>
      <c r="B62" s="47" t="s">
        <v>47</v>
      </c>
      <c r="C62" s="98" t="s">
        <v>103</v>
      </c>
      <c r="D62" s="6">
        <v>0</v>
      </c>
      <c r="E62" s="50">
        <f t="shared" si="0"/>
        <v>0</v>
      </c>
      <c r="F62" s="50"/>
      <c r="G62" s="25"/>
      <c r="K62" s="28"/>
    </row>
    <row r="63" spans="1:11" x14ac:dyDescent="0.2">
      <c r="A63" s="46" t="s">
        <v>48</v>
      </c>
      <c r="B63" s="47" t="s">
        <v>48</v>
      </c>
      <c r="C63" s="98" t="s">
        <v>77</v>
      </c>
      <c r="D63" s="6">
        <v>0</v>
      </c>
      <c r="E63" s="50">
        <f t="shared" si="0"/>
        <v>0</v>
      </c>
      <c r="F63" s="50"/>
      <c r="G63" s="26"/>
      <c r="K63" s="29"/>
    </row>
    <row r="64" spans="1:11" ht="15" x14ac:dyDescent="0.2">
      <c r="A64" s="36" t="s">
        <v>53</v>
      </c>
      <c r="B64" s="37"/>
      <c r="C64" s="89" t="s">
        <v>54</v>
      </c>
      <c r="D64" s="90"/>
      <c r="E64" s="91"/>
      <c r="F64" s="90"/>
      <c r="G64" s="91"/>
      <c r="K64" s="28"/>
    </row>
    <row r="65" spans="1:11" ht="15" x14ac:dyDescent="0.2">
      <c r="A65" s="38" t="s">
        <v>55</v>
      </c>
      <c r="B65" s="39"/>
      <c r="C65" s="38" t="s">
        <v>99</v>
      </c>
      <c r="D65" s="92"/>
      <c r="E65" s="39"/>
      <c r="F65" s="92"/>
      <c r="G65" s="39"/>
      <c r="K65" s="28"/>
    </row>
    <row r="66" spans="1:11" ht="15" x14ac:dyDescent="0.2">
      <c r="A66" s="40"/>
      <c r="B66" s="41"/>
      <c r="C66" s="38"/>
      <c r="D66" s="92"/>
      <c r="E66" s="39"/>
      <c r="F66" s="92"/>
      <c r="G66" s="39"/>
      <c r="K66" s="28"/>
    </row>
    <row r="67" spans="1:11" ht="15" x14ac:dyDescent="0.2">
      <c r="A67" s="42">
        <v>46387</v>
      </c>
      <c r="B67" s="43"/>
      <c r="C67" s="93">
        <v>46387</v>
      </c>
      <c r="D67" s="94"/>
      <c r="E67" s="95"/>
      <c r="F67" s="93">
        <v>46387</v>
      </c>
      <c r="G67" s="39"/>
      <c r="K67" s="28"/>
    </row>
    <row r="68" spans="1:11" ht="15" x14ac:dyDescent="0.2">
      <c r="A68" s="40" t="s">
        <v>51</v>
      </c>
      <c r="B68" s="41"/>
      <c r="C68" s="38" t="s">
        <v>51</v>
      </c>
      <c r="D68" s="92"/>
      <c r="E68" s="39"/>
      <c r="F68" s="92" t="s">
        <v>51</v>
      </c>
      <c r="G68" s="39"/>
      <c r="K68" s="28"/>
    </row>
    <row r="69" spans="1:11" ht="15" x14ac:dyDescent="0.2">
      <c r="A69" s="44"/>
      <c r="B69" s="45"/>
      <c r="C69" s="13"/>
      <c r="D69" s="14"/>
      <c r="E69" s="33"/>
      <c r="F69" s="14"/>
      <c r="G69" s="15"/>
      <c r="K69" s="28"/>
    </row>
    <row r="70" spans="1:11" x14ac:dyDescent="0.2">
      <c r="K70" s="28"/>
    </row>
    <row r="71" spans="1:11" x14ac:dyDescent="0.2">
      <c r="A71" s="78" t="s">
        <v>56</v>
      </c>
      <c r="B71" s="78"/>
      <c r="C71" s="78"/>
      <c r="D71" s="78"/>
      <c r="E71" s="78"/>
      <c r="F71" s="78"/>
      <c r="G71" s="78"/>
      <c r="K71" s="28"/>
    </row>
    <row r="72" spans="1:11" x14ac:dyDescent="0.2">
      <c r="A72" s="79" t="s">
        <v>57</v>
      </c>
      <c r="B72" s="79"/>
      <c r="C72" s="79"/>
      <c r="D72" s="79"/>
      <c r="E72" s="79"/>
      <c r="F72" s="79"/>
      <c r="G72" s="79"/>
      <c r="K72" s="28"/>
    </row>
    <row r="73" spans="1:11" x14ac:dyDescent="0.2">
      <c r="K73" s="28"/>
    </row>
    <row r="74" spans="1:11" x14ac:dyDescent="0.2">
      <c r="K74" s="28"/>
    </row>
    <row r="75" spans="1:11" x14ac:dyDescent="0.2">
      <c r="K75" s="28"/>
    </row>
    <row r="76" spans="1:11" x14ac:dyDescent="0.2">
      <c r="K76" s="28"/>
    </row>
    <row r="77" spans="1:11" x14ac:dyDescent="0.2">
      <c r="K77" s="1"/>
    </row>
  </sheetData>
  <mergeCells count="142">
    <mergeCell ref="E26:F26"/>
    <mergeCell ref="A30:B30"/>
    <mergeCell ref="E30:F30"/>
    <mergeCell ref="A49:B49"/>
    <mergeCell ref="E49:F49"/>
    <mergeCell ref="C64:E64"/>
    <mergeCell ref="F64:G64"/>
    <mergeCell ref="C65:E65"/>
    <mergeCell ref="F65:G65"/>
    <mergeCell ref="C66:E66"/>
    <mergeCell ref="F66:G66"/>
    <mergeCell ref="C67:E67"/>
    <mergeCell ref="F67:G67"/>
    <mergeCell ref="C68:E68"/>
    <mergeCell ref="F68:G68"/>
    <mergeCell ref="A71:G71"/>
    <mergeCell ref="A72:G72"/>
    <mergeCell ref="C8:D8"/>
    <mergeCell ref="E8:G8"/>
    <mergeCell ref="E27:F27"/>
    <mergeCell ref="E12:F12"/>
    <mergeCell ref="E13:F13"/>
    <mergeCell ref="E14:F14"/>
    <mergeCell ref="E15:F15"/>
    <mergeCell ref="E16:F16"/>
    <mergeCell ref="E17:F17"/>
    <mergeCell ref="A15:B15"/>
    <mergeCell ref="A23:B23"/>
    <mergeCell ref="A25:B25"/>
    <mergeCell ref="C9:G9"/>
    <mergeCell ref="E18:F18"/>
    <mergeCell ref="E19:F19"/>
    <mergeCell ref="E20:F20"/>
    <mergeCell ref="E21:F21"/>
    <mergeCell ref="E52:F52"/>
    <mergeCell ref="E40:F40"/>
    <mergeCell ref="E41:F41"/>
    <mergeCell ref="E42:F42"/>
    <mergeCell ref="A36:B36"/>
    <mergeCell ref="E22:F22"/>
    <mergeCell ref="E23:F23"/>
    <mergeCell ref="E25:F25"/>
    <mergeCell ref="E39:F39"/>
    <mergeCell ref="E28:F28"/>
    <mergeCell ref="E29:F29"/>
    <mergeCell ref="A2:A3"/>
    <mergeCell ref="B2:B3"/>
    <mergeCell ref="A22:B22"/>
    <mergeCell ref="A11:B11"/>
    <mergeCell ref="A12:B12"/>
    <mergeCell ref="A10:B10"/>
    <mergeCell ref="A27:B27"/>
    <mergeCell ref="A28:B28"/>
    <mergeCell ref="A29:B29"/>
    <mergeCell ref="A37:B37"/>
    <mergeCell ref="E37:F37"/>
    <mergeCell ref="A24:B24"/>
    <mergeCell ref="E24:F24"/>
    <mergeCell ref="A26:B26"/>
    <mergeCell ref="A1:G1"/>
    <mergeCell ref="C3:G4"/>
    <mergeCell ref="E7:G7"/>
    <mergeCell ref="E5:G5"/>
    <mergeCell ref="F2:G2"/>
    <mergeCell ref="C2:E2"/>
    <mergeCell ref="C5:D5"/>
    <mergeCell ref="E6:G6"/>
    <mergeCell ref="C6:D6"/>
    <mergeCell ref="A7:A8"/>
    <mergeCell ref="B7:B8"/>
    <mergeCell ref="B5:B6"/>
    <mergeCell ref="A5:A6"/>
    <mergeCell ref="E63:F63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43:F43"/>
    <mergeCell ref="E44:F44"/>
    <mergeCell ref="E45:F45"/>
    <mergeCell ref="E46:F46"/>
    <mergeCell ref="E47:F47"/>
    <mergeCell ref="E48:F48"/>
    <mergeCell ref="E50:F50"/>
    <mergeCell ref="E51:F51"/>
    <mergeCell ref="A31:B31"/>
    <mergeCell ref="A32:B32"/>
    <mergeCell ref="A33:B33"/>
    <mergeCell ref="A34:B34"/>
    <mergeCell ref="A35:B35"/>
    <mergeCell ref="E35:F35"/>
    <mergeCell ref="E36:F36"/>
    <mergeCell ref="E38:F38"/>
    <mergeCell ref="E31:F31"/>
    <mergeCell ref="E32:F32"/>
    <mergeCell ref="E33:F33"/>
    <mergeCell ref="E34:F34"/>
    <mergeCell ref="A38:B38"/>
    <mergeCell ref="A39:B39"/>
    <mergeCell ref="A58:B58"/>
    <mergeCell ref="A59:B59"/>
    <mergeCell ref="A60:B60"/>
    <mergeCell ref="A61:B61"/>
    <mergeCell ref="A40:B40"/>
    <mergeCell ref="A41:B41"/>
    <mergeCell ref="A56:B56"/>
    <mergeCell ref="A57:B57"/>
    <mergeCell ref="A47:B47"/>
    <mergeCell ref="A48:B48"/>
    <mergeCell ref="A50:B50"/>
    <mergeCell ref="A51:B51"/>
    <mergeCell ref="A52:B52"/>
    <mergeCell ref="A62:B62"/>
    <mergeCell ref="A64:B64"/>
    <mergeCell ref="A65:B65"/>
    <mergeCell ref="A66:B66"/>
    <mergeCell ref="A67:B67"/>
    <mergeCell ref="A68:B68"/>
    <mergeCell ref="A69:B69"/>
    <mergeCell ref="A17:B17"/>
    <mergeCell ref="A13:B13"/>
    <mergeCell ref="A18:B18"/>
    <mergeCell ref="A16:B16"/>
    <mergeCell ref="A14:B14"/>
    <mergeCell ref="A19:B19"/>
    <mergeCell ref="A20:B20"/>
    <mergeCell ref="A21:B21"/>
    <mergeCell ref="A63:B63"/>
    <mergeCell ref="A42:B42"/>
    <mergeCell ref="A43:B43"/>
    <mergeCell ref="A44:B44"/>
    <mergeCell ref="A45:B45"/>
    <mergeCell ref="A46:B46"/>
    <mergeCell ref="A53:B53"/>
    <mergeCell ref="A54:B54"/>
    <mergeCell ref="A55:B55"/>
  </mergeCells>
  <conditionalFormatting sqref="C9">
    <cfRule type="containsText" dxfId="0" priority="1" operator="containsText" text="YANLIŞ">
      <formula>NOT(ISERROR(SEARCH("YANLIŞ",C9)))</formula>
    </cfRule>
  </conditionalFormatting>
  <pageMargins left="0.7" right="0.7" top="0.75" bottom="0.75" header="0.3" footer="0.3"/>
  <pageSetup paperSize="9" scale="70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28575</xdr:rowOff>
                  </from>
                  <to>
                    <xdr:col>3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19050</xdr:colOff>
                    <xdr:row>9</xdr:row>
                    <xdr:rowOff>19050</xdr:rowOff>
                  </from>
                  <to>
                    <xdr:col>5</xdr:col>
                    <xdr:colOff>619125</xdr:colOff>
                    <xdr:row>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655DD1E15E7B14E81F9D1C7EC60CD4D" ma:contentTypeVersion="1" ma:contentTypeDescription="Yeni belge oluşturun." ma:contentTypeScope="" ma:versionID="43babaad984c1efb0c298f32d1aef6b7">
  <xsd:schema xmlns:xsd="http://www.w3.org/2001/XMLSchema" xmlns:xs="http://www.w3.org/2001/XMLSchema" xmlns:p="http://schemas.microsoft.com/office/2006/metadata/properties" xmlns:ns1="http://schemas.microsoft.com/sharepoint/v3" xmlns:ns2="08ace5c4-b51e-41eb-aa71-9b1660396e37" targetNamespace="http://schemas.microsoft.com/office/2006/metadata/properties" ma:root="true" ma:fieldsID="d36cb623df7dee04a6c99968e8ff1e48" ns1:_="" ns2:_="">
    <xsd:import namespace="http://schemas.microsoft.com/sharepoint/v3"/>
    <xsd:import namespace="08ace5c4-b51e-41eb-aa71-9b1660396e3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e5c4-b51e-41eb-aa71-9b1660396e37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08ace5c4-b51e-41eb-aa71-9b1660396e37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A8795C-C1C7-4038-9BC0-98DC249C940C}"/>
</file>

<file path=customXml/itemProps2.xml><?xml version="1.0" encoding="utf-8"?>
<ds:datastoreItem xmlns:ds="http://schemas.openxmlformats.org/officeDocument/2006/customXml" ds:itemID="{DC57B12C-349A-4EA0-BE98-4F0EAF561641}"/>
</file>

<file path=customXml/itemProps3.xml><?xml version="1.0" encoding="utf-8"?>
<ds:datastoreItem xmlns:ds="http://schemas.openxmlformats.org/officeDocument/2006/customXml" ds:itemID="{89FE357A-ABA3-4DCB-AA75-D73BBB474C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Tahsilat Pusulası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Özcan BOZKURT</cp:lastModifiedBy>
  <cp:lastPrinted>2025-01-31T11:12:32Z</cp:lastPrinted>
  <dcterms:created xsi:type="dcterms:W3CDTF">1999-05-26T11:21:22Z</dcterms:created>
  <dcterms:modified xsi:type="dcterms:W3CDTF">2026-01-06T13:13:30Z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0x010100F655DD1E15E7B14E81F9D1C7EC60CD4D</vt:lpwstr>
  </property>
</Properties>
</file>